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ramework" sheetId="1" r:id="rId4"/>
    <sheet state="visible" name="D Marketing" sheetId="2" r:id="rId5"/>
    <sheet state="visible" name="IB Marketing" sheetId="3" r:id="rId6"/>
    <sheet state="visible" name="Sales" sheetId="4" r:id="rId7"/>
    <sheet state="visible" name="Service" sheetId="5" r:id="rId8"/>
    <sheet state="visible" name="Finances" sheetId="6" r:id="rId9"/>
    <sheet state="visible" name="Personal Satisfaction" sheetId="7" r:id="rId10"/>
  </sheets>
  <definedNames>
    <definedName hidden="1" localSheetId="4" name="_xlnm._FilterDatabase">Service!$A$3:$O$23</definedName>
  </definedNames>
  <calcPr/>
</workbook>
</file>

<file path=xl/sharedStrings.xml><?xml version="1.0" encoding="utf-8"?>
<sst xmlns="http://schemas.openxmlformats.org/spreadsheetml/2006/main" count="223" uniqueCount="163">
  <si>
    <t xml:space="preserve">Your business is a living being and, like all living things, it needs organs to survive. </t>
  </si>
  <si>
    <t>You need to know these organs and how they work to take care of them.</t>
  </si>
  <si>
    <t>DIRECT MARKETING CONTROL PANEL</t>
  </si>
  <si>
    <t>When</t>
  </si>
  <si>
    <t>Client type</t>
  </si>
  <si>
    <t>Company name</t>
  </si>
  <si>
    <t>Contact info</t>
  </si>
  <si>
    <t>Where</t>
  </si>
  <si>
    <t>How</t>
  </si>
  <si>
    <t>Answer</t>
  </si>
  <si>
    <t>Test/job</t>
  </si>
  <si>
    <t>Follow-up #1</t>
  </si>
  <si>
    <t>Follow-up #2</t>
  </si>
  <si>
    <t>Follow-up #3</t>
  </si>
  <si>
    <t>Notes</t>
  </si>
  <si>
    <t>Agency</t>
  </si>
  <si>
    <t>ABA translations</t>
  </si>
  <si>
    <t>www.abatrans.com</t>
  </si>
  <si>
    <t>Payment Practices</t>
  </si>
  <si>
    <t>Form</t>
  </si>
  <si>
    <t>No</t>
  </si>
  <si>
    <t>Direct Client</t>
  </si>
  <si>
    <t>International Expeports PLC</t>
  </si>
  <si>
    <t>Google</t>
  </si>
  <si>
    <t>Telephone</t>
  </si>
  <si>
    <t>Yes</t>
  </si>
  <si>
    <t>TransWorld Inc</t>
  </si>
  <si>
    <t>Andrew Gomes</t>
  </si>
  <si>
    <t>LinkdIn</t>
  </si>
  <si>
    <t>ABC Manufacturing</t>
  </si>
  <si>
    <t>Anna Smith</t>
  </si>
  <si>
    <t>Trade fair</t>
  </si>
  <si>
    <t>In person</t>
  </si>
  <si>
    <t>INBOUND MARKETING CONTROL PANEL</t>
  </si>
  <si>
    <t>Action type</t>
  </si>
  <si>
    <t>Avatar</t>
  </si>
  <si>
    <t>Impact</t>
  </si>
  <si>
    <t>Desired outcome</t>
  </si>
  <si>
    <t>Actual outcome</t>
  </si>
  <si>
    <t>Blog post</t>
  </si>
  <si>
    <t>Lawyers</t>
  </si>
  <si>
    <t>300 views</t>
  </si>
  <si>
    <t>1 potential client</t>
  </si>
  <si>
    <t>1 email received from a potential client</t>
  </si>
  <si>
    <t>Post on LinkedIn</t>
  </si>
  <si>
    <t>Translation agency's PM</t>
  </si>
  <si>
    <t>25 views / 2 Likes</t>
  </si>
  <si>
    <t>making my brand known</t>
  </si>
  <si>
    <t>None</t>
  </si>
  <si>
    <t>Post on Facebook</t>
  </si>
  <si>
    <t>Translation agencies</t>
  </si>
  <si>
    <t>60 views / 1 Like</t>
  </si>
  <si>
    <t>Article</t>
  </si>
  <si>
    <t>Engineers</t>
  </si>
  <si>
    <t>300 potential readers</t>
  </si>
  <si>
    <t>gaining authority</t>
  </si>
  <si>
    <t>Who knows</t>
  </si>
  <si>
    <t>SALES CONTROL PANEL</t>
  </si>
  <si>
    <t>Who</t>
  </si>
  <si>
    <t>Client name</t>
  </si>
  <si>
    <t>Estimate</t>
  </si>
  <si>
    <t>Accepted</t>
  </si>
  <si>
    <t>Date</t>
  </si>
  <si>
    <t>Email</t>
  </si>
  <si>
    <t>Amanda Carlisle</t>
  </si>
  <si>
    <t>Carlisle Translations Inc</t>
  </si>
  <si>
    <t>LinkedIn</t>
  </si>
  <si>
    <t>John Adams</t>
  </si>
  <si>
    <t>Amy Moorhouse</t>
  </si>
  <si>
    <t>ABA Translations</t>
  </si>
  <si>
    <t>SERVICE CONTROL PANEL</t>
  </si>
  <si>
    <t>Project #</t>
  </si>
  <si>
    <t>Client</t>
  </si>
  <si>
    <t>Type</t>
  </si>
  <si>
    <t>Project description/name</t>
  </si>
  <si>
    <t>IN</t>
  </si>
  <si>
    <t>OUT</t>
  </si>
  <si>
    <t>Words</t>
  </si>
  <si>
    <t>Hours</t>
  </si>
  <si>
    <t>$/W</t>
  </si>
  <si>
    <t>$/H</t>
  </si>
  <si>
    <t>Base price</t>
  </si>
  <si>
    <t>Surcharge</t>
  </si>
  <si>
    <t>Discount</t>
  </si>
  <si>
    <t>Final Price</t>
  </si>
  <si>
    <t>Price/H</t>
  </si>
  <si>
    <t>TR</t>
  </si>
  <si>
    <t>66-16 Power of Attorney</t>
  </si>
  <si>
    <t>Addvalorem Systems</t>
  </si>
  <si>
    <t>INT</t>
  </si>
  <si>
    <t>Industry conference</t>
  </si>
  <si>
    <t>REV</t>
  </si>
  <si>
    <t>Audit report</t>
  </si>
  <si>
    <t>ANNUAL BUDGET</t>
  </si>
  <si>
    <t>INCOME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</si>
  <si>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</si>
  <si>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</si>
  <si>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</si>
  <si>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</si>
  <si>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</si>
  <si>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</si>
  <si>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</si>
  <si>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</si>
  <si>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</si>
  <si>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</si>
  <si>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</si>
  <si>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</si>
  <si>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Aggregated</t>
  </si>
  <si>
    <t>Monthly target</t>
  </si>
  <si>
    <t>Annual target</t>
  </si>
  <si>
    <t>Service 1</t>
  </si>
  <si>
    <t>Service 2</t>
  </si>
  <si>
    <t>Service 3</t>
  </si>
  <si>
    <t>Others</t>
  </si>
  <si>
    <t>TOTAL Sales</t>
  </si>
  <si>
    <t>EXPENSES</t>
  </si>
  <si>
    <t>Monthly budget</t>
  </si>
  <si>
    <t>Annual budget</t>
  </si>
  <si>
    <t>Rentals</t>
  </si>
  <si>
    <t>Electricity, cleaning and other expenses</t>
  </si>
  <si>
    <t>Office furniture</t>
  </si>
  <si>
    <t>Tax consulting</t>
  </si>
  <si>
    <t>Financial expenses</t>
  </si>
  <si>
    <t>Office supplies</t>
  </si>
  <si>
    <t>Computing and Software</t>
  </si>
  <si>
    <t>Telecommunications</t>
  </si>
  <si>
    <t>Marketing and advertising</t>
  </si>
  <si>
    <t>Travel and restaurants</t>
  </si>
  <si>
    <t>Training</t>
  </si>
  <si>
    <t>Insurance</t>
  </si>
  <si>
    <t>Other dues (associations)</t>
  </si>
  <si>
    <t>Translation management</t>
  </si>
  <si>
    <t>Shipping and photocopies</t>
  </si>
  <si>
    <t>TOTAL expenses</t>
  </si>
  <si>
    <t>Overall Profit</t>
  </si>
  <si>
    <t>Overall margin %</t>
  </si>
  <si>
    <t>🎁 REWARDS CONTROL PANEL</t>
  </si>
  <si>
    <t>My biggest WIN from the week</t>
  </si>
  <si>
    <t>Reward</t>
  </si>
  <si>
    <t>Joy</t>
  </si>
  <si>
    <t>Exceeded my income budget for this month</t>
  </si>
  <si>
    <t>Took a day off</t>
  </si>
  <si>
    <t>⭐⭐⭐⭐</t>
  </si>
  <si>
    <t>I enjoyed the day with my daughter</t>
  </si>
  <si>
    <t>Asked for and advanced payment on a large project and I got it</t>
  </si>
  <si>
    <t>Massage at the wellness center</t>
  </si>
  <si>
    <t>Do this more often</t>
  </si>
  <si>
    <t>Nudged a dormant client and got a new translation job</t>
  </si>
  <si>
    <t>One month sabbatical</t>
  </si>
  <si>
    <t xml:space="preserve">Complete my weekly business review 4 weeks in a row </t>
  </si>
  <si>
    <t>Attend ATA's annual conference in Miami</t>
  </si>
  <si>
    <t>Increased my rates to a new client</t>
  </si>
  <si>
    <t>Weekend in nature</t>
  </si>
  <si>
    <t>Said NO to an impossible deadline</t>
  </si>
  <si>
    <t>Brunch at my favorite hotel</t>
  </si>
  <si>
    <t>Discovered an unnecesary expenditure a that I can cut</t>
  </si>
  <si>
    <t>Those expensive shoes that I like so much</t>
  </si>
  <si>
    <t>Found that I'm earning more than I though with one of my clients</t>
  </si>
  <si>
    <t>Afternoon movie and ice cream with my kids</t>
  </si>
  <si>
    <t>Found that I'm earning less than I though with one of my clients</t>
  </si>
  <si>
    <t>Dinner with my partner in a good restaurant</t>
  </si>
  <si>
    <t>Attended an accountants' conference and gave 3 business cards to potential clients</t>
  </si>
  <si>
    <t>A weekend in Vegas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</si>
</sst>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d&quot;-&quot;mmm&quot;-&quot;yyyy"/>
    <numFmt numFmtId="165" formatCode="d/m/yyyy"/>
    <numFmt numFmtId="166" formatCode="d-mmmm-yyyy"/>
    <numFmt numFmtId="167" formatCode="&quot;$&quot;#,##0.00"/>
    <numFmt numFmtId="168" formatCode="_(&quot;$&quot;* #,##0.00_);_(&quot;$&quot;* \(#,##0.00\);_(&quot;$&quot;* &quot;-&quot;??_);_(@_)"/>
  </numFmts>
  <fonts count="17">
    <font>
      <sz val="10.0"/>
      <color rgb="FF000000"/>
      <name val="Arial"/>
      <scheme val="minor"/>
    </font>
    <font>
      <b/>
      <sz val="18.0"/>
      <color rgb="FF434343"/>
      <name val="Montserrat"/>
    </font>
    <font>
      <color theme="1"/>
      <name val="Arial"/>
      <scheme val="minor"/>
    </font>
    <font>
      <b/>
      <sz val="20.0"/>
      <color theme="1"/>
      <name val="Montserrat"/>
    </font>
    <font>
      <color theme="1"/>
      <name val="Montserrat"/>
    </font>
    <font>
      <b/>
      <sz val="12.0"/>
      <color rgb="FFFFFFFF"/>
      <name val="Montserrat"/>
    </font>
    <font>
      <sz val="11.0"/>
      <color rgb="FF000000"/>
      <name val="Montserrat"/>
    </font>
    <font>
      <u/>
      <sz val="11.0"/>
      <color rgb="FF000000"/>
      <name val="Montserrat"/>
    </font>
    <font>
      <color rgb="FF000000"/>
      <name val="Arial"/>
      <scheme val="minor"/>
    </font>
    <font>
      <sz val="11.0"/>
      <color theme="1"/>
      <name val="Montserrat"/>
    </font>
    <font>
      <b/>
      <sz val="12.0"/>
      <color rgb="FF000000"/>
      <name val="Montserrat"/>
    </font>
    <font>
      <sz val="12.0"/>
      <color rgb="FF000000"/>
      <name val="Montserrat"/>
    </font>
    <font>
      <b/>
      <color rgb="FF000000"/>
      <name val="Arial"/>
      <scheme val="minor"/>
    </font>
    <font>
      <b/>
      <sz val="12.0"/>
      <color rgb="FF000000"/>
      <name val="Calibri"/>
    </font>
    <font>
      <sz val="12.0"/>
      <color rgb="FF000000"/>
      <name val="Calibri"/>
    </font>
    <font/>
    <font>
      <sz val="12.0"/>
      <color theme="1"/>
      <name val="Calibri"/>
    </font>
  </fonts>
  <fills count="1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F3B6F"/>
        <bgColor rgb="FFBF3B6F"/>
      </patternFill>
    </fill>
    <fill>
      <patternFill patternType="solid">
        <fgColor rgb="FFD9D9D9"/>
        <bgColor rgb="FFD9D9D9"/>
      </patternFill>
    </fill>
    <fill>
      <patternFill patternType="solid">
        <fgColor rgb="FFB7CBD4"/>
        <bgColor rgb="FFB7CBD4"/>
      </patternFill>
    </fill>
    <fill>
      <patternFill patternType="solid">
        <fgColor rgb="FFD3B4B4"/>
        <bgColor rgb="FFD3B4B4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EBF1DE"/>
        <bgColor rgb="FFEBF1DE"/>
      </patternFill>
    </fill>
    <fill>
      <patternFill patternType="solid">
        <fgColor rgb="FFF2DCDB"/>
        <bgColor rgb="FFF2DCDB"/>
      </patternFill>
    </fill>
    <fill>
      <patternFill patternType="solid">
        <fgColor rgb="FFE6B8B7"/>
        <bgColor rgb="FFE6B8B7"/>
      </patternFill>
    </fill>
    <fill>
      <patternFill patternType="solid">
        <fgColor rgb="FFCCC0DA"/>
        <bgColor rgb="FFCCC0DA"/>
      </patternFill>
    </fill>
    <fill>
      <patternFill patternType="solid">
        <fgColor rgb="FFE4DFEC"/>
        <bgColor rgb="FFE4DFEC"/>
      </patternFill>
    </fill>
  </fills>
  <borders count="40">
    <border/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right style="thin">
        <color rgb="FF999999"/>
      </right>
      <bottom style="hair">
        <color rgb="FFBFBFBF"/>
      </bottom>
    </border>
    <border>
      <right style="thin">
        <color rgb="FFDBEFD3"/>
      </right>
      <top style="thin">
        <color rgb="FFDBEFD3"/>
      </top>
      <bottom style="thin">
        <color rgb="FFDBEFD3"/>
      </bottom>
    </border>
    <border>
      <left style="thin">
        <color rgb="FFA6A6A6"/>
      </left>
      <right style="hair">
        <color rgb="FFBFBFBF"/>
      </right>
      <bottom style="hair">
        <color rgb="FFBFBFBF"/>
      </bottom>
    </border>
    <border>
      <left style="thin">
        <color rgb="FFA6A6A6"/>
      </left>
      <right style="thin">
        <color rgb="FF999999"/>
      </right>
      <bottom style="hair">
        <color rgb="FFBFBFBF"/>
      </bottom>
    </border>
    <border>
      <right style="thin">
        <color rgb="FF999999"/>
      </right>
      <top style="thin">
        <color rgb="FFDBEFD3"/>
      </top>
      <bottom style="thin">
        <color rgb="FFDBEFD3"/>
      </bottom>
    </border>
    <border>
      <left style="hair">
        <color rgb="FFBFBFBF"/>
      </left>
      <right style="thin">
        <color rgb="FF999999"/>
      </right>
      <top style="hair">
        <color rgb="FFBFBFBF"/>
      </top>
      <bottom style="hair">
        <color rgb="FFBFBFBF"/>
      </bottom>
    </border>
    <border>
      <right style="thin">
        <color rgb="FFDBEFD3"/>
      </right>
      <bottom style="thin">
        <color rgb="FFDBEFD3"/>
      </bottom>
    </border>
    <border>
      <left style="thin">
        <color rgb="FFA6A6A6"/>
      </left>
      <right style="hair">
        <color rgb="FFBFBFBF"/>
      </right>
      <top style="hair">
        <color rgb="FFBFBFBF"/>
      </top>
      <bottom style="hair">
        <color rgb="FFBFBFBF"/>
      </bottom>
    </border>
    <border>
      <right style="thin">
        <color rgb="FF999999"/>
      </right>
      <bottom style="thin">
        <color rgb="FFDBEFD3"/>
      </bottom>
    </border>
    <border>
      <right style="thin">
        <color rgb="FF999999"/>
      </right>
      <top style="hair">
        <color rgb="FFBFBFBF"/>
      </top>
      <bottom style="hair">
        <color rgb="FFBFBFBF"/>
      </bottom>
    </border>
    <border>
      <right style="thin">
        <color rgb="FF999999"/>
      </right>
    </border>
    <border>
      <left style="thin">
        <color rgb="FFA6A6A6"/>
      </left>
      <bottom style="hair">
        <color rgb="FFBFBFBF"/>
      </bottom>
    </border>
    <border>
      <left style="thin">
        <color rgb="FFA6A6A6"/>
      </left>
      <right style="thin">
        <color rgb="FF000000"/>
      </right>
      <bottom style="hair">
        <color rgb="FFBFBFBF"/>
      </bottom>
    </border>
    <border>
      <right style="thin">
        <color rgb="FF000000"/>
      </right>
      <bottom style="hair">
        <color rgb="FFBFBFBF"/>
      </bottom>
    </border>
    <border>
      <right style="thin">
        <color rgb="FF000000"/>
      </right>
      <bottom style="thin">
        <color rgb="FFDBEFD3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</border>
    <border>
      <bottom style="thin">
        <color rgb="FF000000"/>
      </bottom>
    </border>
    <border>
      <left style="thin">
        <color rgb="FFBFBFBF"/>
      </left>
      <right style="thin">
        <color rgb="FFFFFFFF"/>
      </right>
      <top style="thin">
        <color rgb="FFBFBFBF"/>
      </top>
      <bottom style="thin">
        <color rgb="FFFFFFFF"/>
      </bottom>
    </border>
    <border>
      <right style="thin">
        <color rgb="FFFFFFFF"/>
      </right>
      <top style="thin">
        <color rgb="FFBFBFB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BFBFBF"/>
      </top>
      <bottom style="thin">
        <color rgb="FFFFFFFF"/>
      </bottom>
    </border>
    <border>
      <right style="thin">
        <color rgb="FFBFBFBF"/>
      </right>
      <top style="thin">
        <color rgb="FFBFBFBF"/>
      </top>
      <bottom style="thin">
        <color rgb="FFFFFFFF"/>
      </bottom>
    </border>
    <border>
      <left style="thin">
        <color rgb="FFBFBFBF"/>
      </left>
      <right style="thin">
        <color rgb="FF999999"/>
      </right>
      <bottom style="hair">
        <color rgb="FFBFBFBF"/>
      </bottom>
    </border>
    <border>
      <left style="thin">
        <color rgb="FFA6A6A6"/>
      </left>
      <right style="thin">
        <color rgb="FFBFBFBF"/>
      </right>
      <bottom style="hair">
        <color rgb="FFBFBFBF"/>
      </bottom>
    </border>
    <border>
      <left style="thin">
        <color rgb="FFBFBFBF"/>
      </left>
      <right style="thin">
        <color rgb="FF999999"/>
      </right>
      <top style="hair">
        <color rgb="FFBFBFBF"/>
      </top>
      <bottom style="hair">
        <color rgb="FFBFBFBF"/>
      </bottom>
    </border>
    <border>
      <left style="thin">
        <color rgb="FFBFBFBF"/>
      </left>
      <right style="thin">
        <color rgb="FF999999"/>
      </right>
      <top style="hair">
        <color rgb="FFBFBFBF"/>
      </top>
      <bottom style="thin">
        <color rgb="FFBFBFBF"/>
      </bottom>
    </border>
    <border>
      <left style="thin">
        <color rgb="FFA6A6A6"/>
      </left>
      <right style="hair">
        <color rgb="FFBFBFBF"/>
      </right>
      <top style="hair">
        <color rgb="FFBFBFBF"/>
      </top>
      <bottom style="thin">
        <color rgb="FFBFBFBF"/>
      </bottom>
    </border>
    <border>
      <right style="thin">
        <color rgb="FFDBEFD3"/>
      </right>
      <bottom style="thin">
        <color rgb="FFBFBFBF"/>
      </bottom>
    </border>
    <border>
      <left style="thin">
        <color rgb="FFA6A6A6"/>
      </left>
      <right style="hair">
        <color rgb="FFBFBFBF"/>
      </right>
      <bottom style="thin">
        <color rgb="FFBFBFBF"/>
      </bottom>
    </border>
    <border>
      <left style="thin">
        <color rgb="FFA6A6A6"/>
      </left>
      <right style="thin">
        <color rgb="FFBFBFBF"/>
      </right>
      <bottom style="thin">
        <color rgb="FFBFBFBF"/>
      </bottom>
    </border>
  </borders>
  <cellStyleXfs count="1">
    <xf borderId="0" fillId="0" fontId="0" numFmtId="0" applyAlignment="1" applyFont="1"/>
  </cellStyleXfs>
  <cellXfs count="17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2" numFmtId="0" xfId="0" applyFont="1"/>
    <xf borderId="0" fillId="2" fontId="1" numFmtId="0" xfId="0" applyAlignment="1" applyFont="1">
      <alignment horizontal="left" readingOrder="0"/>
    </xf>
    <xf borderId="0" fillId="0" fontId="3" numFmtId="0" xfId="0" applyAlignment="1" applyFont="1">
      <alignment readingOrder="0"/>
    </xf>
    <xf borderId="0" fillId="0" fontId="4" numFmtId="0" xfId="0" applyFont="1"/>
    <xf borderId="1" fillId="3" fontId="5" numFmtId="0" xfId="0" applyAlignment="1" applyBorder="1" applyFill="1" applyFont="1">
      <alignment horizontal="center" readingOrder="0" shrinkToFit="0" wrapText="0"/>
    </xf>
    <xf borderId="2" fillId="3" fontId="5" numFmtId="0" xfId="0" applyAlignment="1" applyBorder="1" applyFont="1">
      <alignment horizontal="center" readingOrder="0" shrinkToFit="0" wrapText="0"/>
    </xf>
    <xf borderId="1" fillId="3" fontId="5" numFmtId="0" xfId="0" applyAlignment="1" applyBorder="1" applyFont="1">
      <alignment horizontal="center" readingOrder="0"/>
    </xf>
    <xf borderId="3" fillId="0" fontId="6" numFmtId="164" xfId="0" applyAlignment="1" applyBorder="1" applyFont="1" applyNumberFormat="1">
      <alignment horizontal="center" readingOrder="0" shrinkToFit="0" vertical="bottom" wrapText="0"/>
    </xf>
    <xf borderId="4" fillId="2" fontId="6" numFmtId="0" xfId="0" applyAlignment="1" applyBorder="1" applyFont="1">
      <alignment horizontal="center" readingOrder="0" shrinkToFit="0" wrapText="0"/>
    </xf>
    <xf borderId="5" fillId="0" fontId="6" numFmtId="0" xfId="0" applyAlignment="1" applyBorder="1" applyFont="1">
      <alignment horizontal="center" readingOrder="0" shrinkToFit="0" vertical="bottom" wrapText="0"/>
    </xf>
    <xf borderId="5" fillId="0" fontId="7" numFmtId="0" xfId="0" applyAlignment="1" applyBorder="1" applyFont="1">
      <alignment horizontal="center" readingOrder="0" shrinkToFit="0" vertical="bottom" wrapText="0"/>
    </xf>
    <xf borderId="6" fillId="0" fontId="6" numFmtId="0" xfId="0" applyAlignment="1" applyBorder="1" applyFont="1">
      <alignment horizontal="center" readingOrder="0" shrinkToFit="0" vertical="bottom" wrapText="0"/>
    </xf>
    <xf borderId="7" fillId="2" fontId="6" numFmtId="0" xfId="0" applyAlignment="1" applyBorder="1" applyFont="1">
      <alignment horizontal="center" readingOrder="0" shrinkToFit="0" wrapText="0"/>
    </xf>
    <xf borderId="0" fillId="0" fontId="8" numFmtId="0" xfId="0" applyFont="1"/>
    <xf borderId="8" fillId="4" fontId="6" numFmtId="164" xfId="0" applyAlignment="1" applyBorder="1" applyFill="1" applyFont="1" applyNumberFormat="1">
      <alignment horizontal="center" readingOrder="0" shrinkToFit="0" vertical="bottom" wrapText="0"/>
    </xf>
    <xf borderId="9" fillId="4" fontId="6" numFmtId="0" xfId="0" applyAlignment="1" applyBorder="1" applyFont="1">
      <alignment horizontal="center" readingOrder="0" shrinkToFit="0" wrapText="0"/>
    </xf>
    <xf borderId="10" fillId="4" fontId="6" numFmtId="0" xfId="0" applyAlignment="1" applyBorder="1" applyFont="1">
      <alignment horizontal="center" readingOrder="0" shrinkToFit="0" vertical="bottom" wrapText="0"/>
    </xf>
    <xf borderId="5" fillId="4" fontId="6" numFmtId="0" xfId="0" applyAlignment="1" applyBorder="1" applyFont="1">
      <alignment horizontal="center" shrinkToFit="0" vertical="bottom" wrapText="0"/>
    </xf>
    <xf borderId="5" fillId="4" fontId="6" numFmtId="0" xfId="0" applyAlignment="1" applyBorder="1" applyFont="1">
      <alignment horizontal="center" readingOrder="0" shrinkToFit="0" vertical="bottom" wrapText="0"/>
    </xf>
    <xf borderId="6" fillId="4" fontId="6" numFmtId="0" xfId="0" applyAlignment="1" applyBorder="1" applyFont="1">
      <alignment horizontal="center" readingOrder="0" shrinkToFit="0" vertical="bottom" wrapText="0"/>
    </xf>
    <xf borderId="11" fillId="4" fontId="6" numFmtId="0" xfId="0" applyAlignment="1" applyBorder="1" applyFont="1">
      <alignment horizontal="center" readingOrder="0" shrinkToFit="0" wrapText="0"/>
    </xf>
    <xf borderId="12" fillId="4" fontId="6" numFmtId="164" xfId="0" applyAlignment="1" applyBorder="1" applyFont="1" applyNumberFormat="1">
      <alignment horizontal="center" readingOrder="0" shrinkToFit="0" vertical="bottom" wrapText="0"/>
    </xf>
    <xf borderId="5" fillId="0" fontId="6" numFmtId="0" xfId="0" applyAlignment="1" applyBorder="1" applyFont="1">
      <alignment horizontal="center" readingOrder="0" shrinkToFit="0" vertical="bottom" wrapText="0"/>
    </xf>
    <xf borderId="6" fillId="0" fontId="6" numFmtId="0" xfId="0" applyAlignment="1" applyBorder="1" applyFont="1">
      <alignment horizontal="center" readingOrder="0" shrinkToFit="0" vertical="bottom" wrapText="0"/>
    </xf>
    <xf borderId="0" fillId="2" fontId="8" numFmtId="0" xfId="0" applyFont="1"/>
    <xf borderId="5" fillId="0" fontId="6" numFmtId="0" xfId="0" applyAlignment="1" applyBorder="1" applyFont="1">
      <alignment horizontal="center" readingOrder="0" shrinkToFit="0" vertical="bottom" wrapText="0"/>
    </xf>
    <xf borderId="3" fillId="0" fontId="9" numFmtId="164" xfId="0" applyAlignment="1" applyBorder="1" applyFont="1" applyNumberFormat="1">
      <alignment horizontal="center" readingOrder="0" shrinkToFit="0" vertical="bottom" wrapText="0"/>
    </xf>
    <xf borderId="4" fillId="2" fontId="9" numFmtId="0" xfId="0" applyAlignment="1" applyBorder="1" applyFont="1">
      <alignment horizontal="center" readingOrder="0" shrinkToFit="0" wrapText="0"/>
    </xf>
    <xf borderId="5" fillId="0" fontId="9" numFmtId="0" xfId="0" applyAlignment="1" applyBorder="1" applyFont="1">
      <alignment horizontal="center" readingOrder="0" shrinkToFit="0" vertical="bottom" wrapText="0"/>
    </xf>
    <xf borderId="5" fillId="0" fontId="9" numFmtId="0" xfId="0" applyAlignment="1" applyBorder="1" applyFont="1">
      <alignment horizontal="center" readingOrder="0" shrinkToFit="0" vertical="bottom" wrapText="0"/>
    </xf>
    <xf borderId="6" fillId="0" fontId="9" numFmtId="0" xfId="0" applyAlignment="1" applyBorder="1" applyFont="1">
      <alignment horizontal="center" readingOrder="0" shrinkToFit="0" vertical="bottom" wrapText="0"/>
    </xf>
    <xf borderId="7" fillId="2" fontId="9" numFmtId="0" xfId="0" applyAlignment="1" applyBorder="1" applyFont="1">
      <alignment horizontal="center" readingOrder="0" shrinkToFit="0" wrapText="0"/>
    </xf>
    <xf borderId="8" fillId="4" fontId="9" numFmtId="164" xfId="0" applyAlignment="1" applyBorder="1" applyFont="1" applyNumberFormat="1">
      <alignment horizontal="center" readingOrder="0" shrinkToFit="0" vertical="bottom" wrapText="0"/>
    </xf>
    <xf borderId="9" fillId="4" fontId="9" numFmtId="0" xfId="0" applyAlignment="1" applyBorder="1" applyFont="1">
      <alignment horizontal="center" readingOrder="0" shrinkToFit="0" wrapText="0"/>
    </xf>
    <xf borderId="10" fillId="4" fontId="9" numFmtId="0" xfId="0" applyAlignment="1" applyBorder="1" applyFont="1">
      <alignment horizontal="center" readingOrder="0" shrinkToFit="0" vertical="bottom" wrapText="0"/>
    </xf>
    <xf borderId="5" fillId="4" fontId="9" numFmtId="0" xfId="0" applyAlignment="1" applyBorder="1" applyFont="1">
      <alignment horizontal="center" shrinkToFit="0" vertical="bottom" wrapText="0"/>
    </xf>
    <xf borderId="5" fillId="4" fontId="9" numFmtId="0" xfId="0" applyAlignment="1" applyBorder="1" applyFont="1">
      <alignment horizontal="center" readingOrder="0" shrinkToFit="0" vertical="bottom" wrapText="0"/>
    </xf>
    <xf borderId="6" fillId="4" fontId="9" numFmtId="0" xfId="0" applyAlignment="1" applyBorder="1" applyFont="1">
      <alignment horizontal="center" readingOrder="0" shrinkToFit="0" vertical="bottom" wrapText="0"/>
    </xf>
    <xf borderId="11" fillId="4" fontId="9" numFmtId="0" xfId="0" applyAlignment="1" applyBorder="1" applyFont="1">
      <alignment horizontal="center" readingOrder="0" shrinkToFit="0" wrapText="0"/>
    </xf>
    <xf borderId="12" fillId="4" fontId="9" numFmtId="164" xfId="0" applyAlignment="1" applyBorder="1" applyFont="1" applyNumberFormat="1">
      <alignment horizontal="center" readingOrder="0" shrinkToFit="0" vertical="bottom" wrapText="0"/>
    </xf>
    <xf borderId="13" fillId="2" fontId="9" numFmtId="165" xfId="0" applyAlignment="1" applyBorder="1" applyFont="1" applyNumberFormat="1">
      <alignment horizontal="center" readingOrder="0" shrinkToFit="0" wrapText="0"/>
    </xf>
    <xf borderId="7" fillId="2" fontId="9" numFmtId="0" xfId="0" applyAlignment="1" applyBorder="1" applyFont="1">
      <alignment horizontal="center" shrinkToFit="0" wrapText="0"/>
    </xf>
    <xf borderId="14" fillId="0" fontId="6" numFmtId="0" xfId="0" applyAlignment="1" applyBorder="1" applyFont="1">
      <alignment horizontal="center" readingOrder="0" shrinkToFit="0" vertical="bottom" wrapText="0"/>
    </xf>
    <xf borderId="14" fillId="4" fontId="6" numFmtId="0" xfId="0" applyAlignment="1" applyBorder="1" applyFont="1">
      <alignment horizontal="center" readingOrder="0" shrinkToFit="0" vertical="bottom" wrapText="0"/>
    </xf>
    <xf borderId="14" fillId="4" fontId="9" numFmtId="0" xfId="0" applyAlignment="1" applyBorder="1" applyFont="1">
      <alignment horizontal="center" readingOrder="0" shrinkToFit="0" vertical="bottom" wrapText="0"/>
    </xf>
    <xf borderId="14" fillId="0" fontId="9" numFmtId="0" xfId="0" applyAlignment="1" applyBorder="1" applyFont="1">
      <alignment horizontal="center" readingOrder="0" shrinkToFit="0" vertical="bottom" wrapText="0"/>
    </xf>
    <xf borderId="1" fillId="5" fontId="10" numFmtId="0" xfId="0" applyAlignment="1" applyBorder="1" applyFill="1" applyFont="1">
      <alignment horizontal="center" readingOrder="0" shrinkToFit="0" wrapText="0"/>
    </xf>
    <xf borderId="2" fillId="5" fontId="10" numFmtId="0" xfId="0" applyAlignment="1" applyBorder="1" applyFont="1">
      <alignment horizontal="center" readingOrder="0" shrinkToFit="0" wrapText="0"/>
    </xf>
    <xf borderId="1" fillId="5" fontId="10" numFmtId="0" xfId="0" applyAlignment="1" applyBorder="1" applyFont="1">
      <alignment horizontal="center" readingOrder="0"/>
    </xf>
    <xf borderId="8" fillId="4" fontId="6" numFmtId="166" xfId="0" applyAlignment="1" applyBorder="1" applyFont="1" applyNumberFormat="1">
      <alignment horizontal="center" readingOrder="0" shrinkToFit="0" vertical="bottom" wrapText="0"/>
    </xf>
    <xf borderId="1" fillId="6" fontId="11" numFmtId="0" xfId="0" applyAlignment="1" applyBorder="1" applyFill="1" applyFont="1">
      <alignment horizontal="center" readingOrder="0" shrinkToFit="0" wrapText="0"/>
    </xf>
    <xf borderId="2" fillId="6" fontId="11" numFmtId="0" xfId="0" applyAlignment="1" applyBorder="1" applyFont="1">
      <alignment horizontal="center" readingOrder="0" shrinkToFit="0" wrapText="0"/>
    </xf>
    <xf borderId="1" fillId="6" fontId="11" numFmtId="0" xfId="0" applyAlignment="1" applyBorder="1" applyFont="1">
      <alignment horizontal="center" readingOrder="0"/>
    </xf>
    <xf borderId="1" fillId="6" fontId="10" numFmtId="0" xfId="0" applyAlignment="1" applyBorder="1" applyFont="1">
      <alignment horizontal="center" readingOrder="0"/>
    </xf>
    <xf borderId="0" fillId="0" fontId="12" numFmtId="0" xfId="0" applyFont="1"/>
    <xf borderId="3" fillId="0" fontId="6" numFmtId="0" xfId="0" applyAlignment="1" applyBorder="1" applyFont="1">
      <alignment horizontal="center" readingOrder="0" shrinkToFit="0" vertical="bottom" wrapText="0"/>
    </xf>
    <xf borderId="5" fillId="7" fontId="6" numFmtId="0" xfId="0" applyAlignment="1" applyBorder="1" applyFill="1" applyFont="1">
      <alignment horizontal="center" readingOrder="0" shrinkToFit="0" vertical="bottom" wrapText="0"/>
    </xf>
    <xf borderId="15" fillId="7" fontId="6" numFmtId="0" xfId="0" applyAlignment="1" applyBorder="1" applyFont="1">
      <alignment horizontal="center" readingOrder="0" shrinkToFit="0" vertical="bottom" wrapText="0"/>
    </xf>
    <xf borderId="16" fillId="7" fontId="6" numFmtId="164" xfId="0" applyAlignment="1" applyBorder="1" applyFont="1" applyNumberFormat="1">
      <alignment horizontal="center" readingOrder="0" shrinkToFit="0" vertical="bottom" wrapText="0"/>
    </xf>
    <xf borderId="3" fillId="7" fontId="6" numFmtId="3" xfId="0" applyAlignment="1" applyBorder="1" applyFont="1" applyNumberFormat="1">
      <alignment horizontal="center" readingOrder="0" shrinkToFit="0" vertical="bottom" wrapText="0"/>
    </xf>
    <xf borderId="3" fillId="7" fontId="6" numFmtId="0" xfId="0" applyAlignment="1" applyBorder="1" applyFont="1">
      <alignment horizontal="center" readingOrder="0" shrinkToFit="0" vertical="bottom" wrapText="0"/>
    </xf>
    <xf borderId="3" fillId="7" fontId="6" numFmtId="4" xfId="0" applyAlignment="1" applyBorder="1" applyFont="1" applyNumberFormat="1">
      <alignment horizontal="center" readingOrder="0" shrinkToFit="0" vertical="bottom" wrapText="0"/>
    </xf>
    <xf borderId="3" fillId="7" fontId="6" numFmtId="167" xfId="0" applyAlignment="1" applyBorder="1" applyFont="1" applyNumberFormat="1">
      <alignment horizontal="center" readingOrder="0" shrinkToFit="0" vertical="bottom" wrapText="0"/>
    </xf>
    <xf borderId="8" fillId="7" fontId="6" numFmtId="0" xfId="0" applyAlignment="1" applyBorder="1" applyFont="1">
      <alignment horizontal="center" readingOrder="0" shrinkToFit="0" vertical="bottom" wrapText="0"/>
    </xf>
    <xf borderId="9" fillId="7" fontId="6" numFmtId="0" xfId="0" applyAlignment="1" applyBorder="1" applyFont="1">
      <alignment horizontal="center" readingOrder="0" shrinkToFit="0" wrapText="0"/>
    </xf>
    <xf borderId="10" fillId="7" fontId="6" numFmtId="0" xfId="0" applyAlignment="1" applyBorder="1" applyFont="1">
      <alignment horizontal="center" readingOrder="0" shrinkToFit="0" vertical="bottom" wrapText="0"/>
    </xf>
    <xf borderId="16" fillId="7" fontId="6" numFmtId="164" xfId="0" applyAlignment="1" applyBorder="1" applyFont="1" applyNumberFormat="1">
      <alignment horizontal="center" readingOrder="0" shrinkToFit="0" vertical="bottom" wrapText="0"/>
    </xf>
    <xf borderId="12" fillId="7" fontId="6" numFmtId="3" xfId="0" applyAlignment="1" applyBorder="1" applyFont="1" applyNumberFormat="1">
      <alignment horizontal="center" readingOrder="0" shrinkToFit="0" vertical="bottom" wrapText="0"/>
    </xf>
    <xf borderId="12" fillId="7" fontId="6" numFmtId="0" xfId="0" applyAlignment="1" applyBorder="1" applyFont="1">
      <alignment horizontal="center" readingOrder="0" shrinkToFit="0" vertical="bottom" wrapText="0"/>
    </xf>
    <xf borderId="12" fillId="7" fontId="6" numFmtId="4" xfId="0" applyAlignment="1" applyBorder="1" applyFont="1" applyNumberFormat="1">
      <alignment horizontal="center" readingOrder="0" shrinkToFit="0" vertical="bottom" wrapText="0"/>
    </xf>
    <xf borderId="12" fillId="7" fontId="6" numFmtId="167" xfId="0" applyAlignment="1" applyBorder="1" applyFont="1" applyNumberFormat="1">
      <alignment horizontal="center" readingOrder="0" shrinkToFit="0" vertical="bottom" wrapText="0"/>
    </xf>
    <xf borderId="4" fillId="7" fontId="6" numFmtId="0" xfId="0" applyAlignment="1" applyBorder="1" applyFont="1">
      <alignment horizontal="center" readingOrder="0" shrinkToFit="0" wrapText="0"/>
    </xf>
    <xf borderId="8" fillId="7" fontId="6" numFmtId="164" xfId="0" applyAlignment="1" applyBorder="1" applyFont="1" applyNumberFormat="1">
      <alignment horizontal="center" readingOrder="0" shrinkToFit="0" vertical="bottom" wrapText="0"/>
    </xf>
    <xf borderId="17" fillId="7" fontId="6" numFmtId="164" xfId="0" applyAlignment="1" applyBorder="1" applyFont="1" applyNumberFormat="1">
      <alignment horizontal="center" readingOrder="0" shrinkToFit="0" wrapText="0"/>
    </xf>
    <xf borderId="12" fillId="7" fontId="6" numFmtId="164" xfId="0" applyAlignment="1" applyBorder="1" applyFont="1" applyNumberFormat="1">
      <alignment horizontal="center" readingOrder="0" shrinkToFit="0" vertical="bottom" wrapText="0"/>
    </xf>
    <xf borderId="3" fillId="7" fontId="6" numFmtId="164" xfId="0" applyAlignment="1" applyBorder="1" applyFont="1" applyNumberFormat="1">
      <alignment horizontal="center" readingOrder="0" shrinkToFit="0" vertical="bottom" wrapText="0"/>
    </xf>
    <xf borderId="16" fillId="7" fontId="6" numFmtId="164" xfId="0" applyAlignment="1" applyBorder="1" applyFont="1" applyNumberFormat="1">
      <alignment horizontal="center" readingOrder="0" shrinkToFit="0" vertical="bottom" wrapText="0"/>
    </xf>
    <xf borderId="7" fillId="7" fontId="6" numFmtId="3" xfId="0" applyAlignment="1" applyBorder="1" applyFont="1" applyNumberFormat="1">
      <alignment horizontal="center" readingOrder="0" shrinkToFit="0" wrapText="0"/>
    </xf>
    <xf borderId="15" fillId="7" fontId="6" numFmtId="0" xfId="0" applyAlignment="1" applyBorder="1" applyFont="1">
      <alignment horizontal="center" shrinkToFit="0" vertical="bottom" wrapText="0"/>
    </xf>
    <xf borderId="11" fillId="7" fontId="6" numFmtId="3" xfId="0" applyAlignment="1" applyBorder="1" applyFont="1" applyNumberFormat="1">
      <alignment horizontal="center" readingOrder="0" shrinkToFit="0" wrapText="0"/>
    </xf>
    <xf borderId="3" fillId="7" fontId="9" numFmtId="164" xfId="0" applyAlignment="1" applyBorder="1" applyFont="1" applyNumberFormat="1">
      <alignment horizontal="center" readingOrder="0" shrinkToFit="0" vertical="bottom" wrapText="0"/>
    </xf>
    <xf borderId="4" fillId="7" fontId="9" numFmtId="0" xfId="0" applyAlignment="1" applyBorder="1" applyFont="1">
      <alignment horizontal="center" readingOrder="0" shrinkToFit="0" wrapText="0"/>
    </xf>
    <xf borderId="5" fillId="7" fontId="9" numFmtId="0" xfId="0" applyAlignment="1" applyBorder="1" applyFont="1">
      <alignment horizontal="center" readingOrder="0" shrinkToFit="0" vertical="bottom" wrapText="0"/>
    </xf>
    <xf borderId="15" fillId="7" fontId="9" numFmtId="0" xfId="0" applyAlignment="1" applyBorder="1" applyFont="1">
      <alignment horizontal="center" readingOrder="0" shrinkToFit="0" vertical="bottom" wrapText="0"/>
    </xf>
    <xf borderId="16" fillId="7" fontId="9" numFmtId="164" xfId="0" applyAlignment="1" applyBorder="1" applyFont="1" applyNumberFormat="1">
      <alignment horizontal="center" readingOrder="0" shrinkToFit="0" vertical="bottom" wrapText="0"/>
    </xf>
    <xf borderId="16" fillId="7" fontId="9" numFmtId="164" xfId="0" applyAlignment="1" applyBorder="1" applyFont="1" applyNumberFormat="1">
      <alignment horizontal="center" readingOrder="0" shrinkToFit="0" vertical="bottom" wrapText="0"/>
    </xf>
    <xf borderId="7" fillId="7" fontId="9" numFmtId="3" xfId="0" applyAlignment="1" applyBorder="1" applyFont="1" applyNumberFormat="1">
      <alignment horizontal="center" readingOrder="0" shrinkToFit="0" wrapText="0"/>
    </xf>
    <xf borderId="3" fillId="7" fontId="9" numFmtId="4" xfId="0" applyAlignment="1" applyBorder="1" applyFont="1" applyNumberFormat="1">
      <alignment horizontal="center" readingOrder="0" shrinkToFit="0" vertical="bottom" wrapText="0"/>
    </xf>
    <xf borderId="3" fillId="7" fontId="9" numFmtId="167" xfId="0" applyAlignment="1" applyBorder="1" applyFont="1" applyNumberFormat="1">
      <alignment horizontal="center" readingOrder="0" shrinkToFit="0" vertical="bottom" wrapText="0"/>
    </xf>
    <xf borderId="8" fillId="7" fontId="9" numFmtId="164" xfId="0" applyAlignment="1" applyBorder="1" applyFont="1" applyNumberFormat="1">
      <alignment horizontal="center" readingOrder="0" shrinkToFit="0" vertical="bottom" wrapText="0"/>
    </xf>
    <xf borderId="9" fillId="7" fontId="9" numFmtId="0" xfId="0" applyAlignment="1" applyBorder="1" applyFont="1">
      <alignment horizontal="center" readingOrder="0" shrinkToFit="0" wrapText="0"/>
    </xf>
    <xf borderId="10" fillId="7" fontId="9" numFmtId="0" xfId="0" applyAlignment="1" applyBorder="1" applyFont="1">
      <alignment horizontal="center" readingOrder="0" shrinkToFit="0" vertical="bottom" wrapText="0"/>
    </xf>
    <xf borderId="15" fillId="7" fontId="9" numFmtId="0" xfId="0" applyAlignment="1" applyBorder="1" applyFont="1">
      <alignment horizontal="center" shrinkToFit="0" vertical="bottom" wrapText="0"/>
    </xf>
    <xf borderId="11" fillId="7" fontId="9" numFmtId="3" xfId="0" applyAlignment="1" applyBorder="1" applyFont="1" applyNumberFormat="1">
      <alignment horizontal="center" readingOrder="0" shrinkToFit="0" wrapText="0"/>
    </xf>
    <xf borderId="12" fillId="7" fontId="9" numFmtId="164" xfId="0" applyAlignment="1" applyBorder="1" applyFont="1" applyNumberFormat="1">
      <alignment horizontal="center" readingOrder="0" shrinkToFit="0" vertical="bottom" wrapText="0"/>
    </xf>
    <xf borderId="12" fillId="7" fontId="9" numFmtId="4" xfId="0" applyAlignment="1" applyBorder="1" applyFont="1" applyNumberFormat="1">
      <alignment horizontal="center" readingOrder="0" shrinkToFit="0" vertical="bottom" wrapText="0"/>
    </xf>
    <xf borderId="12" fillId="7" fontId="9" numFmtId="167" xfId="0" applyAlignment="1" applyBorder="1" applyFont="1" applyNumberFormat="1">
      <alignment horizontal="center" readingOrder="0" shrinkToFit="0" vertical="bottom" wrapText="0"/>
    </xf>
    <xf borderId="13" fillId="7" fontId="9" numFmtId="165" xfId="0" applyAlignment="1" applyBorder="1" applyFont="1" applyNumberFormat="1">
      <alignment horizontal="center" readingOrder="0" shrinkToFit="0" wrapText="0"/>
    </xf>
    <xf borderId="7" fillId="7" fontId="9" numFmtId="4" xfId="0" applyAlignment="1" applyBorder="1" applyFont="1" applyNumberFormat="1">
      <alignment horizontal="center" shrinkToFit="0" wrapText="0"/>
    </xf>
    <xf borderId="7" fillId="7" fontId="9" numFmtId="167" xfId="0" applyAlignment="1" applyBorder="1" applyFont="1" applyNumberFormat="1">
      <alignment horizontal="center" shrinkToFit="0" wrapText="0"/>
    </xf>
    <xf borderId="0" fillId="8" fontId="13" numFmtId="0" xfId="0" applyAlignment="1" applyFill="1" applyFont="1">
      <alignment readingOrder="0" shrinkToFit="0" vertical="bottom" wrapText="0"/>
    </xf>
    <xf borderId="0" fillId="8" fontId="14" numFmtId="0" xfId="0" applyAlignment="1" applyFont="1">
      <alignment shrinkToFit="0" vertical="bottom" wrapText="0"/>
    </xf>
    <xf borderId="0" fillId="8" fontId="13" numFmtId="168" xfId="0" applyAlignment="1" applyFont="1" applyNumberFormat="1">
      <alignment horizontal="center" readingOrder="0" shrinkToFit="0" vertical="bottom" wrapText="0"/>
    </xf>
    <xf borderId="0" fillId="8" fontId="13" numFmtId="168" xfId="0" applyAlignment="1" applyFont="1" applyNumberFormat="1">
      <alignment horizontal="center" readingOrder="0" vertical="bottom"/>
    </xf>
    <xf borderId="18" fillId="0" fontId="14" numFmtId="0" xfId="0" applyAlignment="1" applyBorder="1" applyFont="1">
      <alignment horizontal="left" readingOrder="0" shrinkToFit="0" vertical="bottom" wrapText="0"/>
    </xf>
    <xf borderId="19" fillId="0" fontId="15" numFmtId="0" xfId="0" applyBorder="1" applyFont="1"/>
    <xf borderId="19" fillId="0" fontId="14" numFmtId="168" xfId="0" applyAlignment="1" applyBorder="1" applyFont="1" applyNumberFormat="1">
      <alignment horizontal="center" readingOrder="0" shrinkToFit="0" vertical="bottom" wrapText="0"/>
    </xf>
    <xf borderId="20" fillId="0" fontId="13" numFmtId="168" xfId="0" applyAlignment="1" applyBorder="1" applyFont="1" applyNumberFormat="1">
      <alignment horizontal="center" readingOrder="0" shrinkToFit="0" vertical="bottom" wrapText="0"/>
    </xf>
    <xf borderId="19" fillId="9" fontId="13" numFmtId="168" xfId="0" applyAlignment="1" applyBorder="1" applyFill="1" applyFont="1" applyNumberFormat="1">
      <alignment horizontal="center" shrinkToFit="0" vertical="bottom" wrapText="0"/>
    </xf>
    <xf borderId="19" fillId="0" fontId="13" numFmtId="168" xfId="0" applyAlignment="1" applyBorder="1" applyFont="1" applyNumberFormat="1">
      <alignment horizontal="center" readingOrder="0" shrinkToFit="0" vertical="bottom" wrapText="0"/>
    </xf>
    <xf borderId="21" fillId="0" fontId="14" numFmtId="168" xfId="0" applyAlignment="1" applyBorder="1" applyFont="1" applyNumberFormat="1">
      <alignment horizontal="center" readingOrder="0" shrinkToFit="0" vertical="bottom" wrapText="0"/>
    </xf>
    <xf borderId="21" fillId="0" fontId="13" numFmtId="168" xfId="0" applyAlignment="1" applyBorder="1" applyFont="1" applyNumberFormat="1">
      <alignment horizontal="center" readingOrder="0" shrinkToFit="0" vertical="bottom" wrapText="0"/>
    </xf>
    <xf borderId="21" fillId="0" fontId="14" numFmtId="168" xfId="0" applyAlignment="1" applyBorder="1" applyFont="1" applyNumberFormat="1">
      <alignment horizontal="center" shrinkToFit="0" vertical="bottom" wrapText="0"/>
    </xf>
    <xf borderId="18" fillId="9" fontId="13" numFmtId="0" xfId="0" applyAlignment="1" applyBorder="1" applyFont="1">
      <alignment horizontal="left" readingOrder="0" shrinkToFit="0" vertical="bottom" wrapText="0"/>
    </xf>
    <xf borderId="21" fillId="9" fontId="13" numFmtId="168" xfId="0" applyAlignment="1" applyBorder="1" applyFont="1" applyNumberFormat="1">
      <alignment readingOrder="0" shrinkToFit="0" vertical="bottom" wrapText="0"/>
    </xf>
    <xf borderId="21" fillId="9" fontId="13" numFmtId="168" xfId="0" applyAlignment="1" applyBorder="1" applyFont="1" applyNumberFormat="1">
      <alignment horizontal="center" readingOrder="0" shrinkToFit="0" vertical="bottom" wrapText="0"/>
    </xf>
    <xf borderId="0" fillId="0" fontId="14" numFmtId="0" xfId="0" applyAlignment="1" applyFont="1">
      <alignment horizontal="left" shrinkToFit="0" vertical="bottom" wrapText="0"/>
    </xf>
    <xf borderId="0" fillId="0" fontId="14" numFmtId="0" xfId="0" applyAlignment="1" applyFont="1">
      <alignment shrinkToFit="0" vertical="bottom" wrapText="0"/>
    </xf>
    <xf borderId="0" fillId="10" fontId="13" numFmtId="0" xfId="0" applyAlignment="1" applyFill="1" applyFont="1">
      <alignment readingOrder="0" shrinkToFit="0" vertical="bottom" wrapText="0"/>
    </xf>
    <xf borderId="0" fillId="10" fontId="14" numFmtId="0" xfId="0" applyAlignment="1" applyFont="1">
      <alignment shrinkToFit="0" vertical="bottom" wrapText="0"/>
    </xf>
    <xf borderId="0" fillId="10" fontId="13" numFmtId="0" xfId="0" applyAlignment="1" applyFont="1">
      <alignment horizontal="center" readingOrder="0" shrinkToFit="0" vertical="bottom" wrapText="0"/>
    </xf>
    <xf borderId="0" fillId="10" fontId="13" numFmtId="0" xfId="0" applyAlignment="1" applyFont="1">
      <alignment horizontal="center" readingOrder="0" vertical="bottom"/>
    </xf>
    <xf borderId="19" fillId="0" fontId="14" numFmtId="168" xfId="0" applyAlignment="1" applyBorder="1" applyFont="1" applyNumberFormat="1">
      <alignment horizontal="center" shrinkToFit="0" vertical="bottom" wrapText="0"/>
    </xf>
    <xf borderId="19" fillId="10" fontId="14" numFmtId="168" xfId="0" applyAlignment="1" applyBorder="1" applyFont="1" applyNumberFormat="1">
      <alignment horizontal="center" readingOrder="0" shrinkToFit="0" vertical="bottom" wrapText="0"/>
    </xf>
    <xf borderId="20" fillId="0" fontId="14" numFmtId="168" xfId="0" applyAlignment="1" applyBorder="1" applyFont="1" applyNumberFormat="1">
      <alignment horizontal="center" readingOrder="0" shrinkToFit="0" vertical="bottom" wrapText="0"/>
    </xf>
    <xf borderId="21" fillId="10" fontId="14" numFmtId="168" xfId="0" applyAlignment="1" applyBorder="1" applyFont="1" applyNumberFormat="1">
      <alignment horizontal="center" readingOrder="0" shrinkToFit="0" vertical="bottom" wrapText="0"/>
    </xf>
    <xf borderId="22" fillId="0" fontId="14" numFmtId="168" xfId="0" applyAlignment="1" applyBorder="1" applyFont="1" applyNumberFormat="1">
      <alignment horizontal="center" readingOrder="0" shrinkToFit="0" vertical="bottom" wrapText="0"/>
    </xf>
    <xf borderId="22" fillId="0" fontId="14" numFmtId="168" xfId="0" applyAlignment="1" applyBorder="1" applyFont="1" applyNumberFormat="1">
      <alignment horizontal="center" shrinkToFit="0" vertical="bottom" wrapText="0"/>
    </xf>
    <xf borderId="23" fillId="0" fontId="14" numFmtId="0" xfId="0" applyAlignment="1" applyBorder="1" applyFont="1">
      <alignment horizontal="left" readingOrder="0" shrinkToFit="0" vertical="bottom" wrapText="0"/>
    </xf>
    <xf borderId="24" fillId="0" fontId="15" numFmtId="0" xfId="0" applyBorder="1" applyFont="1"/>
    <xf borderId="25" fillId="0" fontId="14" numFmtId="168" xfId="0" applyAlignment="1" applyBorder="1" applyFont="1" applyNumberFormat="1">
      <alignment horizontal="center" readingOrder="0" shrinkToFit="0" vertical="bottom" wrapText="0"/>
    </xf>
    <xf borderId="26" fillId="0" fontId="14" numFmtId="168" xfId="0" applyAlignment="1" applyBorder="1" applyFont="1" applyNumberFormat="1">
      <alignment horizontal="center" shrinkToFit="0" vertical="bottom" wrapText="0"/>
    </xf>
    <xf borderId="26" fillId="0" fontId="14" numFmtId="168" xfId="0" applyAlignment="1" applyBorder="1" applyFont="1" applyNumberFormat="1">
      <alignment horizontal="center" readingOrder="0" shrinkToFit="0" vertical="bottom" wrapText="0"/>
    </xf>
    <xf borderId="26" fillId="0" fontId="16" numFmtId="168" xfId="0" applyAlignment="1" applyBorder="1" applyFont="1" applyNumberFormat="1">
      <alignment horizontal="center" shrinkToFit="0" vertical="bottom" wrapText="0"/>
    </xf>
    <xf borderId="26" fillId="0" fontId="16" numFmtId="168" xfId="0" applyAlignment="1" applyBorder="1" applyFont="1" applyNumberFormat="1">
      <alignment horizontal="center" readingOrder="0" shrinkToFit="0" vertical="bottom" wrapText="0"/>
    </xf>
    <xf borderId="20" fillId="0" fontId="16" numFmtId="168" xfId="0" applyAlignment="1" applyBorder="1" applyFont="1" applyNumberFormat="1">
      <alignment horizontal="center" readingOrder="0" shrinkToFit="0" vertical="bottom" wrapText="0"/>
    </xf>
    <xf borderId="21" fillId="0" fontId="16" numFmtId="168" xfId="0" applyAlignment="1" applyBorder="1" applyFont="1" applyNumberFormat="1">
      <alignment horizontal="center" readingOrder="0" shrinkToFit="0" vertical="bottom" wrapText="0"/>
    </xf>
    <xf borderId="21" fillId="0" fontId="16" numFmtId="168" xfId="0" applyAlignment="1" applyBorder="1" applyFont="1" applyNumberFormat="1">
      <alignment horizontal="center" shrinkToFit="0" vertical="bottom" wrapText="0"/>
    </xf>
    <xf borderId="18" fillId="11" fontId="13" numFmtId="0" xfId="0" applyAlignment="1" applyBorder="1" applyFill="1" applyFont="1">
      <alignment horizontal="left" readingOrder="0" shrinkToFit="0" vertical="bottom" wrapText="0"/>
    </xf>
    <xf borderId="21" fillId="11" fontId="13" numFmtId="168" xfId="0" applyAlignment="1" applyBorder="1" applyFont="1" applyNumberFormat="1">
      <alignment readingOrder="0" shrinkToFit="0" vertical="bottom" wrapText="0"/>
    </xf>
    <xf borderId="27" fillId="11" fontId="13" numFmtId="168" xfId="0" applyAlignment="1" applyBorder="1" applyFont="1" applyNumberFormat="1">
      <alignment readingOrder="0" shrinkToFit="0" vertical="bottom" wrapText="0"/>
    </xf>
    <xf borderId="0" fillId="0" fontId="14" numFmtId="0" xfId="0" applyAlignment="1" applyFont="1">
      <alignment horizontal="center" shrinkToFit="0" vertical="bottom" wrapText="0"/>
    </xf>
    <xf borderId="0" fillId="0" fontId="13" numFmtId="0" xfId="0" applyAlignment="1" applyFont="1">
      <alignment shrinkToFit="0" vertical="bottom" wrapText="0"/>
    </xf>
    <xf borderId="0" fillId="12" fontId="13" numFmtId="0" xfId="0" applyAlignment="1" applyFill="1" applyFont="1">
      <alignment horizontal="center" readingOrder="0" shrinkToFit="0" vertical="bottom" wrapText="0"/>
    </xf>
    <xf borderId="0" fillId="12" fontId="13" numFmtId="0" xfId="0" applyAlignment="1" applyFont="1">
      <alignment horizontal="center" readingOrder="0" vertical="bottom"/>
    </xf>
    <xf borderId="18" fillId="13" fontId="13" numFmtId="0" xfId="0" applyAlignment="1" applyBorder="1" applyFill="1" applyFont="1">
      <alignment horizontal="left" readingOrder="0" shrinkToFit="0" vertical="bottom" wrapText="0"/>
    </xf>
    <xf borderId="24" fillId="13" fontId="13" numFmtId="168" xfId="0" applyAlignment="1" applyBorder="1" applyFont="1" applyNumberFormat="1">
      <alignment horizontal="center" readingOrder="0" shrinkToFit="0" vertical="bottom" wrapText="0"/>
    </xf>
    <xf borderId="20" fillId="13" fontId="13" numFmtId="168" xfId="0" applyAlignment="1" applyBorder="1" applyFont="1" applyNumberFormat="1">
      <alignment horizontal="center" readingOrder="0" shrinkToFit="0" vertical="bottom" wrapText="0"/>
    </xf>
    <xf borderId="19" fillId="13" fontId="14" numFmtId="9" xfId="0" applyAlignment="1" applyBorder="1" applyFont="1" applyNumberFormat="1">
      <alignment horizontal="center" readingOrder="0" shrinkToFit="0" vertical="bottom" wrapText="0"/>
    </xf>
    <xf borderId="21" fillId="13" fontId="13" numFmtId="9" xfId="0" applyAlignment="1" applyBorder="1" applyFont="1" applyNumberFormat="1">
      <alignment horizontal="center" readingOrder="0" shrinkToFit="0" vertical="bottom" wrapText="0"/>
    </xf>
    <xf borderId="28" fillId="3" fontId="5" numFmtId="0" xfId="0" applyAlignment="1" applyBorder="1" applyFont="1">
      <alignment horizontal="center" readingOrder="0" shrinkToFit="0" wrapText="0"/>
    </xf>
    <xf borderId="29" fillId="3" fontId="5" numFmtId="0" xfId="0" applyAlignment="1" applyBorder="1" applyFont="1">
      <alignment horizontal="center" readingOrder="0" shrinkToFit="0" wrapText="0"/>
    </xf>
    <xf borderId="30" fillId="3" fontId="5" numFmtId="0" xfId="0" applyAlignment="1" applyBorder="1" applyFont="1">
      <alignment horizontal="center" readingOrder="0" shrinkToFit="0" wrapText="0"/>
    </xf>
    <xf borderId="31" fillId="3" fontId="5" numFmtId="0" xfId="0" applyAlignment="1" applyBorder="1" applyFont="1">
      <alignment horizontal="center" readingOrder="0" shrinkToFit="0" wrapText="0"/>
    </xf>
    <xf borderId="32" fillId="0" fontId="9" numFmtId="164" xfId="0" applyAlignment="1" applyBorder="1" applyFont="1" applyNumberFormat="1">
      <alignment horizontal="center" readingOrder="0" shrinkToFit="0" vertical="bottom" wrapText="0"/>
    </xf>
    <xf borderId="33" fillId="0" fontId="9" numFmtId="0" xfId="0" applyAlignment="1" applyBorder="1" applyFont="1">
      <alignment horizontal="center" readingOrder="0" shrinkToFit="0" vertical="bottom" wrapText="0"/>
    </xf>
    <xf borderId="34" fillId="7" fontId="6" numFmtId="164" xfId="0" applyAlignment="1" applyBorder="1" applyFont="1" applyNumberFormat="1">
      <alignment horizontal="center" readingOrder="0" shrinkToFit="0" vertical="bottom" wrapText="0"/>
    </xf>
    <xf borderId="33" fillId="0" fontId="6" numFmtId="0" xfId="0" applyAlignment="1" applyBorder="1" applyFont="1">
      <alignment horizontal="center" readingOrder="0" shrinkToFit="0" vertical="bottom" wrapText="0"/>
    </xf>
    <xf borderId="33" fillId="7" fontId="6" numFmtId="0" xfId="0" applyAlignment="1" applyBorder="1" applyFont="1">
      <alignment horizontal="center" readingOrder="0" shrinkToFit="0" vertical="bottom" wrapText="0"/>
    </xf>
    <xf borderId="33" fillId="7" fontId="6" numFmtId="0" xfId="0" applyAlignment="1" applyBorder="1" applyFont="1">
      <alignment horizontal="center" readingOrder="0" shrinkToFit="0" vertical="bottom" wrapText="0"/>
    </xf>
    <xf borderId="33" fillId="7" fontId="6" numFmtId="0" xfId="0" applyAlignment="1" applyBorder="1" applyFont="1">
      <alignment horizontal="center" readingOrder="0" shrinkToFit="0" vertical="bottom" wrapText="0"/>
    </xf>
    <xf borderId="5" fillId="7" fontId="6" numFmtId="0" xfId="0" applyAlignment="1" applyBorder="1" applyFont="1">
      <alignment horizontal="center" shrinkToFit="0" vertical="bottom" wrapText="0"/>
    </xf>
    <xf borderId="32" fillId="7" fontId="6" numFmtId="164" xfId="0" applyAlignment="1" applyBorder="1" applyFont="1" applyNumberFormat="1">
      <alignment horizontal="center" readingOrder="0" shrinkToFit="0" vertical="bottom" wrapText="0"/>
    </xf>
    <xf borderId="32" fillId="7" fontId="9" numFmtId="164" xfId="0" applyAlignment="1" applyBorder="1" applyFont="1" applyNumberFormat="1">
      <alignment horizontal="center" readingOrder="0" shrinkToFit="0" vertical="bottom" wrapText="0"/>
    </xf>
    <xf borderId="33" fillId="7" fontId="9" numFmtId="0" xfId="0" applyAlignment="1" applyBorder="1" applyFont="1">
      <alignment horizontal="center" readingOrder="0" shrinkToFit="0" vertical="bottom" wrapText="0"/>
    </xf>
    <xf borderId="34" fillId="7" fontId="9" numFmtId="164" xfId="0" applyAlignment="1" applyBorder="1" applyFont="1" applyNumberFormat="1">
      <alignment horizontal="center" readingOrder="0" shrinkToFit="0" vertical="bottom" wrapText="0"/>
    </xf>
    <xf borderId="5" fillId="7" fontId="9" numFmtId="0" xfId="0" applyAlignment="1" applyBorder="1" applyFont="1">
      <alignment horizontal="center" shrinkToFit="0" vertical="bottom" wrapText="0"/>
    </xf>
    <xf borderId="33" fillId="7" fontId="9" numFmtId="0" xfId="0" applyAlignment="1" applyBorder="1" applyFont="1">
      <alignment horizontal="center" readingOrder="0" shrinkToFit="0" vertical="bottom" wrapText="0"/>
    </xf>
    <xf borderId="35" fillId="7" fontId="9" numFmtId="164" xfId="0" applyAlignment="1" applyBorder="1" applyFont="1" applyNumberFormat="1">
      <alignment horizontal="center" readingOrder="0" shrinkToFit="0" vertical="bottom" wrapText="0"/>
    </xf>
    <xf borderId="36" fillId="7" fontId="9" numFmtId="0" xfId="0" applyAlignment="1" applyBorder="1" applyFont="1">
      <alignment horizontal="center" readingOrder="0" shrinkToFit="0" vertical="bottom" wrapText="0"/>
    </xf>
    <xf borderId="37" fillId="7" fontId="9" numFmtId="0" xfId="0" applyAlignment="1" applyBorder="1" applyFont="1">
      <alignment horizontal="center" readingOrder="0" shrinkToFit="0" wrapText="0"/>
    </xf>
    <xf borderId="38" fillId="7" fontId="9" numFmtId="0" xfId="0" applyAlignment="1" applyBorder="1" applyFont="1">
      <alignment horizontal="center" shrinkToFit="0" vertical="bottom" wrapText="0"/>
    </xf>
    <xf borderId="39" fillId="7" fontId="9" numFmtId="0" xfId="0" applyAlignment="1" applyBorder="1" applyFont="1">
      <alignment horizontal="center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3</xdr:row>
      <xdr:rowOff>152400</xdr:rowOff>
    </xdr:from>
    <xdr:ext cx="8429625" cy="5429250"/>
    <xdr:pic>
      <xdr:nvPicPr>
        <xdr:cNvPr id="0" name="image1.jp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www.abatrans.com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7.13"/>
    <col customWidth="1" min="2" max="2" width="17.0"/>
    <col customWidth="1" min="3" max="3" width="36.38"/>
    <col customWidth="1" min="4" max="4" width="30.75"/>
    <col customWidth="1" min="5" max="5" width="19.63"/>
    <col customWidth="1" min="6" max="6" width="14.38"/>
    <col customWidth="1" min="7" max="7" width="11.13"/>
    <col customWidth="1" min="8" max="8" width="12.25"/>
    <col customWidth="1" min="9" max="9" width="15.0"/>
    <col customWidth="1" min="10" max="10" width="14.88"/>
    <col customWidth="1" min="11" max="11" width="15.0"/>
    <col customWidth="1" min="12" max="12" width="70.88"/>
  </cols>
  <sheetData>
    <row r="1">
      <c r="A1" s="4" t="s">
        <v>2</v>
      </c>
      <c r="C1" s="5"/>
      <c r="D1" s="5"/>
      <c r="E1" s="5"/>
      <c r="F1" s="5"/>
      <c r="G1" s="5"/>
      <c r="H1" s="5"/>
      <c r="I1" s="5"/>
      <c r="J1" s="5"/>
      <c r="K1" s="5"/>
      <c r="L1" s="5"/>
    </row>
    <row r="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>
      <c r="A3" s="6" t="s">
        <v>3</v>
      </c>
      <c r="B3" s="7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</row>
    <row r="4">
      <c r="A4" s="9">
        <v>45066.0</v>
      </c>
      <c r="B4" s="10" t="s">
        <v>15</v>
      </c>
      <c r="C4" s="11" t="s">
        <v>16</v>
      </c>
      <c r="D4" s="12" t="s">
        <v>17</v>
      </c>
      <c r="E4" s="11" t="s">
        <v>18</v>
      </c>
      <c r="F4" s="13" t="s">
        <v>19</v>
      </c>
      <c r="G4" s="14" t="s">
        <v>20</v>
      </c>
      <c r="H4" s="14" t="s">
        <v>20</v>
      </c>
      <c r="I4" s="9">
        <v>45083.0</v>
      </c>
      <c r="J4" s="9">
        <v>45100.0</v>
      </c>
      <c r="K4" s="9">
        <v>45131.0</v>
      </c>
      <c r="L4" s="9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>
      <c r="A5" s="16">
        <v>45068.0</v>
      </c>
      <c r="B5" s="17" t="s">
        <v>21</v>
      </c>
      <c r="C5" s="18" t="s">
        <v>22</v>
      </c>
      <c r="D5" s="19">
        <f>+19656856987</f>
        <v>19656856987</v>
      </c>
      <c r="E5" s="20" t="s">
        <v>23</v>
      </c>
      <c r="F5" s="21" t="s">
        <v>24</v>
      </c>
      <c r="G5" s="22" t="s">
        <v>25</v>
      </c>
      <c r="H5" s="22" t="s">
        <v>25</v>
      </c>
      <c r="I5" s="23"/>
      <c r="J5" s="23"/>
      <c r="K5" s="23">
        <v>45275.0</v>
      </c>
      <c r="L5" s="23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>
      <c r="A6" s="9">
        <v>45077.0</v>
      </c>
      <c r="B6" s="10" t="s">
        <v>15</v>
      </c>
      <c r="C6" s="11" t="s">
        <v>26</v>
      </c>
      <c r="D6" s="11" t="s">
        <v>27</v>
      </c>
      <c r="E6" s="24" t="s">
        <v>28</v>
      </c>
      <c r="F6" s="25" t="s">
        <v>28</v>
      </c>
      <c r="G6" s="14" t="s">
        <v>20</v>
      </c>
      <c r="H6" s="14" t="s">
        <v>20</v>
      </c>
      <c r="I6" s="9">
        <v>45107.0</v>
      </c>
      <c r="J6" s="9">
        <v>45153.0</v>
      </c>
      <c r="K6" s="9"/>
      <c r="L6" s="9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>
      <c r="A7" s="16">
        <v>45083.0</v>
      </c>
      <c r="B7" s="17" t="s">
        <v>21</v>
      </c>
      <c r="C7" s="18" t="s">
        <v>29</v>
      </c>
      <c r="D7" s="20" t="s">
        <v>30</v>
      </c>
      <c r="E7" s="20" t="s">
        <v>31</v>
      </c>
      <c r="F7" s="21" t="s">
        <v>32</v>
      </c>
      <c r="G7" s="22" t="s">
        <v>25</v>
      </c>
      <c r="H7" s="22" t="s">
        <v>20</v>
      </c>
      <c r="I7" s="23"/>
      <c r="J7" s="23"/>
      <c r="K7" s="23"/>
      <c r="L7" s="23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>
      <c r="A8" s="9"/>
      <c r="B8" s="10"/>
      <c r="C8" s="11"/>
      <c r="D8" s="11"/>
      <c r="E8" s="27"/>
      <c r="F8" s="13"/>
      <c r="G8" s="14"/>
      <c r="H8" s="14"/>
      <c r="I8" s="9"/>
      <c r="J8" s="9"/>
      <c r="K8" s="9"/>
      <c r="L8" s="9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>
      <c r="A9" s="16"/>
      <c r="B9" s="17"/>
      <c r="C9" s="18"/>
      <c r="D9" s="19"/>
      <c r="E9" s="20"/>
      <c r="F9" s="21"/>
      <c r="G9" s="22"/>
      <c r="H9" s="22"/>
      <c r="I9" s="23"/>
      <c r="J9" s="23"/>
      <c r="K9" s="23"/>
      <c r="L9" s="23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>
      <c r="A10" s="9"/>
      <c r="B10" s="10"/>
      <c r="C10" s="11"/>
      <c r="D10" s="11"/>
      <c r="E10" s="27"/>
      <c r="F10" s="13"/>
      <c r="G10" s="14"/>
      <c r="H10" s="14"/>
      <c r="I10" s="9"/>
      <c r="J10" s="9"/>
      <c r="K10" s="9"/>
      <c r="L10" s="9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>
      <c r="A11" s="16"/>
      <c r="B11" s="17"/>
      <c r="C11" s="18"/>
      <c r="D11" s="19"/>
      <c r="E11" s="20"/>
      <c r="F11" s="21"/>
      <c r="G11" s="22"/>
      <c r="H11" s="22"/>
      <c r="I11" s="23"/>
      <c r="J11" s="23"/>
      <c r="K11" s="23"/>
      <c r="L11" s="23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</row>
    <row r="12">
      <c r="A12" s="28"/>
      <c r="B12" s="29"/>
      <c r="C12" s="30"/>
      <c r="D12" s="30"/>
      <c r="E12" s="31"/>
      <c r="F12" s="32"/>
      <c r="G12" s="33"/>
      <c r="H12" s="33"/>
      <c r="I12" s="28"/>
      <c r="J12" s="28"/>
      <c r="K12" s="28"/>
      <c r="L12" s="28"/>
    </row>
    <row r="13">
      <c r="A13" s="34"/>
      <c r="B13" s="35"/>
      <c r="C13" s="36"/>
      <c r="D13" s="37"/>
      <c r="E13" s="38"/>
      <c r="F13" s="39"/>
      <c r="G13" s="40"/>
      <c r="H13" s="40"/>
      <c r="I13" s="41"/>
      <c r="J13" s="41"/>
      <c r="K13" s="41"/>
      <c r="L13" s="41"/>
    </row>
    <row r="14">
      <c r="A14" s="28"/>
      <c r="B14" s="29"/>
      <c r="C14" s="30"/>
      <c r="D14" s="30"/>
      <c r="E14" s="31"/>
      <c r="F14" s="32"/>
      <c r="G14" s="33"/>
      <c r="H14" s="33"/>
      <c r="I14" s="28"/>
      <c r="J14" s="28"/>
      <c r="K14" s="28"/>
      <c r="L14" s="28"/>
    </row>
    <row r="15">
      <c r="A15" s="34"/>
      <c r="B15" s="35"/>
      <c r="C15" s="36"/>
      <c r="D15" s="37"/>
      <c r="E15" s="38"/>
      <c r="F15" s="39"/>
      <c r="G15" s="40"/>
      <c r="H15" s="40"/>
      <c r="I15" s="41"/>
      <c r="J15" s="41"/>
      <c r="K15" s="41"/>
      <c r="L15" s="41"/>
    </row>
    <row r="16">
      <c r="A16" s="28"/>
      <c r="B16" s="29"/>
      <c r="C16" s="30"/>
      <c r="D16" s="30"/>
      <c r="E16" s="31"/>
      <c r="F16" s="32"/>
      <c r="G16" s="33"/>
      <c r="H16" s="33"/>
      <c r="I16" s="28"/>
      <c r="J16" s="28"/>
      <c r="K16" s="28"/>
      <c r="L16" s="28"/>
    </row>
    <row r="17">
      <c r="A17" s="34"/>
      <c r="B17" s="35"/>
      <c r="C17" s="36"/>
      <c r="D17" s="37"/>
      <c r="E17" s="38"/>
      <c r="F17" s="39"/>
      <c r="G17" s="40"/>
      <c r="H17" s="40"/>
      <c r="I17" s="41"/>
      <c r="J17" s="41"/>
      <c r="K17" s="41"/>
      <c r="L17" s="41"/>
    </row>
    <row r="18">
      <c r="A18" s="28"/>
      <c r="B18" s="29"/>
      <c r="C18" s="30"/>
      <c r="D18" s="30"/>
      <c r="E18" s="31"/>
      <c r="F18" s="32"/>
      <c r="G18" s="33"/>
      <c r="H18" s="33"/>
      <c r="I18" s="28"/>
      <c r="J18" s="28"/>
      <c r="K18" s="28"/>
      <c r="L18" s="28"/>
    </row>
    <row r="19">
      <c r="A19" s="34"/>
      <c r="B19" s="35"/>
      <c r="C19" s="36"/>
      <c r="D19" s="37"/>
      <c r="E19" s="38"/>
      <c r="F19" s="39"/>
      <c r="G19" s="40"/>
      <c r="H19" s="40"/>
      <c r="I19" s="41"/>
      <c r="J19" s="41"/>
      <c r="K19" s="41"/>
      <c r="L19" s="41"/>
    </row>
    <row r="20">
      <c r="A20" s="28"/>
      <c r="B20" s="29"/>
      <c r="C20" s="30"/>
      <c r="D20" s="30"/>
      <c r="E20" s="31"/>
      <c r="F20" s="32"/>
      <c r="G20" s="33"/>
      <c r="H20" s="33"/>
      <c r="I20" s="28"/>
      <c r="J20" s="28"/>
      <c r="K20" s="28"/>
      <c r="L20" s="28"/>
    </row>
    <row r="21">
      <c r="A21" s="34"/>
      <c r="B21" s="35"/>
      <c r="C21" s="36"/>
      <c r="D21" s="37"/>
      <c r="E21" s="38"/>
      <c r="F21" s="39"/>
      <c r="G21" s="40"/>
      <c r="H21" s="40"/>
      <c r="I21" s="41"/>
      <c r="J21" s="41"/>
      <c r="K21" s="41"/>
      <c r="L21" s="41"/>
    </row>
    <row r="22">
      <c r="A22" s="28"/>
      <c r="B22" s="29"/>
      <c r="C22" s="30"/>
      <c r="D22" s="30"/>
      <c r="E22" s="31"/>
      <c r="F22" s="32"/>
      <c r="G22" s="33"/>
      <c r="H22" s="33"/>
      <c r="I22" s="42"/>
      <c r="J22" s="43"/>
      <c r="K22" s="43"/>
      <c r="L22" s="43"/>
    </row>
    <row r="23">
      <c r="A23" s="34"/>
      <c r="B23" s="35"/>
      <c r="C23" s="36"/>
      <c r="D23" s="37"/>
      <c r="E23" s="38"/>
      <c r="F23" s="39"/>
      <c r="G23" s="40"/>
      <c r="H23" s="40"/>
      <c r="I23" s="41"/>
      <c r="J23" s="41"/>
      <c r="K23" s="41"/>
      <c r="L23" s="41"/>
    </row>
  </sheetData>
  <hyperlinks>
    <hyperlink r:id="rId1" ref="D4"/>
  </hyperlin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9.75"/>
    <col customWidth="1" min="2" max="2" width="18.0"/>
    <col customWidth="1" min="3" max="3" width="39.38"/>
    <col customWidth="1" min="4" max="4" width="30.75"/>
    <col customWidth="1" min="5" max="5" width="43.0"/>
    <col customWidth="1" min="6" max="6" width="42.88"/>
    <col customWidth="1" min="7" max="7" width="14.38"/>
    <col customWidth="1" min="8" max="8" width="15.75"/>
    <col customWidth="1" min="9" max="9" width="15.0"/>
  </cols>
  <sheetData>
    <row r="1">
      <c r="A1" s="4" t="s">
        <v>33</v>
      </c>
      <c r="C1" s="5"/>
      <c r="D1" s="5"/>
      <c r="E1" s="5"/>
      <c r="F1" s="5"/>
      <c r="G1" s="5"/>
      <c r="H1" s="5"/>
      <c r="I1" s="5"/>
    </row>
    <row r="2">
      <c r="A2" s="5"/>
      <c r="B2" s="5"/>
      <c r="C2" s="5"/>
      <c r="D2" s="5"/>
      <c r="E2" s="5"/>
      <c r="F2" s="5"/>
      <c r="G2" s="5"/>
      <c r="H2" s="5"/>
      <c r="I2" s="5"/>
    </row>
    <row r="3">
      <c r="A3" s="6" t="s">
        <v>3</v>
      </c>
      <c r="B3" s="7" t="s">
        <v>34</v>
      </c>
      <c r="C3" s="6" t="s">
        <v>35</v>
      </c>
      <c r="D3" s="6" t="s">
        <v>36</v>
      </c>
      <c r="E3" s="6" t="s">
        <v>37</v>
      </c>
      <c r="F3" s="6" t="s">
        <v>38</v>
      </c>
      <c r="G3" s="8" t="s">
        <v>11</v>
      </c>
      <c r="H3" s="8" t="s">
        <v>12</v>
      </c>
      <c r="I3" s="8" t="s">
        <v>13</v>
      </c>
    </row>
    <row r="4">
      <c r="A4" s="9">
        <v>45066.0</v>
      </c>
      <c r="B4" s="10" t="s">
        <v>39</v>
      </c>
      <c r="C4" s="11" t="s">
        <v>40</v>
      </c>
      <c r="D4" s="11" t="s">
        <v>41</v>
      </c>
      <c r="E4" s="11" t="s">
        <v>42</v>
      </c>
      <c r="F4" s="11" t="s">
        <v>43</v>
      </c>
      <c r="G4" s="13"/>
      <c r="H4" s="14"/>
      <c r="I4" s="9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>
      <c r="A5" s="16">
        <v>45068.0</v>
      </c>
      <c r="B5" s="17" t="s">
        <v>44</v>
      </c>
      <c r="C5" s="18" t="s">
        <v>45</v>
      </c>
      <c r="D5" s="20" t="s">
        <v>46</v>
      </c>
      <c r="E5" s="20" t="s">
        <v>47</v>
      </c>
      <c r="F5" s="20" t="s">
        <v>48</v>
      </c>
      <c r="G5" s="21"/>
      <c r="H5" s="22"/>
      <c r="I5" s="23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>
      <c r="A6" s="9">
        <v>45077.0</v>
      </c>
      <c r="B6" s="10" t="s">
        <v>49</v>
      </c>
      <c r="C6" s="11" t="s">
        <v>50</v>
      </c>
      <c r="D6" s="11" t="s">
        <v>51</v>
      </c>
      <c r="E6" s="24" t="s">
        <v>47</v>
      </c>
      <c r="F6" s="24" t="s">
        <v>48</v>
      </c>
      <c r="G6" s="25"/>
      <c r="H6" s="14"/>
      <c r="I6" s="9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>
      <c r="A7" s="16">
        <v>45083.0</v>
      </c>
      <c r="B7" s="17" t="s">
        <v>52</v>
      </c>
      <c r="C7" s="18" t="s">
        <v>53</v>
      </c>
      <c r="D7" s="20" t="s">
        <v>54</v>
      </c>
      <c r="E7" s="20" t="s">
        <v>55</v>
      </c>
      <c r="F7" s="20" t="s">
        <v>56</v>
      </c>
      <c r="G7" s="21"/>
      <c r="H7" s="22"/>
      <c r="I7" s="23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>
      <c r="A8" s="9"/>
      <c r="B8" s="10"/>
      <c r="C8" s="11"/>
      <c r="D8" s="11"/>
      <c r="E8" s="27"/>
      <c r="F8" s="44"/>
      <c r="G8" s="13"/>
      <c r="H8" s="14"/>
      <c r="I8" s="9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>
      <c r="A9" s="16"/>
      <c r="B9" s="17"/>
      <c r="C9" s="18"/>
      <c r="D9" s="19"/>
      <c r="E9" s="20"/>
      <c r="F9" s="45"/>
      <c r="G9" s="21"/>
      <c r="H9" s="22"/>
      <c r="I9" s="23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>
      <c r="A10" s="9"/>
      <c r="B10" s="10"/>
      <c r="C10" s="11"/>
      <c r="D10" s="11"/>
      <c r="E10" s="27"/>
      <c r="F10" s="44"/>
      <c r="G10" s="13"/>
      <c r="H10" s="14"/>
      <c r="I10" s="9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>
      <c r="A11" s="16"/>
      <c r="B11" s="17"/>
      <c r="C11" s="18"/>
      <c r="D11" s="19"/>
      <c r="E11" s="20"/>
      <c r="F11" s="45"/>
      <c r="G11" s="21"/>
      <c r="H11" s="22"/>
      <c r="I11" s="23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>
      <c r="A12" s="9"/>
      <c r="B12" s="10"/>
      <c r="C12" s="11"/>
      <c r="D12" s="11"/>
      <c r="E12" s="27"/>
      <c r="F12" s="44"/>
      <c r="G12" s="13"/>
      <c r="H12" s="14"/>
      <c r="I12" s="9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>
      <c r="A13" s="34"/>
      <c r="B13" s="35"/>
      <c r="C13" s="36"/>
      <c r="D13" s="37"/>
      <c r="E13" s="38"/>
      <c r="F13" s="46"/>
      <c r="G13" s="39"/>
      <c r="H13" s="40"/>
      <c r="I13" s="41"/>
    </row>
    <row r="14">
      <c r="A14" s="28"/>
      <c r="B14" s="29"/>
      <c r="C14" s="30"/>
      <c r="D14" s="30"/>
      <c r="E14" s="31"/>
      <c r="F14" s="47"/>
      <c r="G14" s="32"/>
      <c r="H14" s="33"/>
      <c r="I14" s="28"/>
    </row>
    <row r="15">
      <c r="A15" s="34"/>
      <c r="B15" s="35"/>
      <c r="C15" s="36"/>
      <c r="D15" s="37"/>
      <c r="E15" s="38"/>
      <c r="F15" s="46"/>
      <c r="G15" s="39"/>
      <c r="H15" s="40"/>
      <c r="I15" s="41"/>
    </row>
    <row r="16">
      <c r="A16" s="28"/>
      <c r="B16" s="29"/>
      <c r="C16" s="30"/>
      <c r="D16" s="30"/>
      <c r="E16" s="31"/>
      <c r="F16" s="47"/>
      <c r="G16" s="32"/>
      <c r="H16" s="33"/>
      <c r="I16" s="28"/>
    </row>
    <row r="17">
      <c r="A17" s="34"/>
      <c r="B17" s="35"/>
      <c r="C17" s="36"/>
      <c r="D17" s="37"/>
      <c r="E17" s="38"/>
      <c r="F17" s="46"/>
      <c r="G17" s="39"/>
      <c r="H17" s="40"/>
      <c r="I17" s="41"/>
    </row>
    <row r="18">
      <c r="A18" s="28"/>
      <c r="B18" s="29"/>
      <c r="C18" s="30"/>
      <c r="D18" s="30"/>
      <c r="E18" s="31"/>
      <c r="F18" s="47"/>
      <c r="G18" s="32"/>
      <c r="H18" s="33"/>
      <c r="I18" s="28"/>
    </row>
    <row r="19">
      <c r="A19" s="34"/>
      <c r="B19" s="35"/>
      <c r="C19" s="36"/>
      <c r="D19" s="37"/>
      <c r="E19" s="38"/>
      <c r="F19" s="46"/>
      <c r="G19" s="39"/>
      <c r="H19" s="40"/>
      <c r="I19" s="41"/>
    </row>
    <row r="20">
      <c r="A20" s="28"/>
      <c r="B20" s="29"/>
      <c r="C20" s="30"/>
      <c r="D20" s="30"/>
      <c r="E20" s="31"/>
      <c r="F20" s="47"/>
      <c r="G20" s="32"/>
      <c r="H20" s="33"/>
      <c r="I20" s="28"/>
    </row>
    <row r="21">
      <c r="A21" s="34"/>
      <c r="B21" s="35"/>
      <c r="C21" s="36"/>
      <c r="D21" s="37"/>
      <c r="E21" s="38"/>
      <c r="F21" s="46"/>
      <c r="G21" s="39"/>
      <c r="H21" s="40"/>
      <c r="I21" s="41"/>
    </row>
    <row r="22">
      <c r="A22" s="28"/>
      <c r="B22" s="29"/>
      <c r="C22" s="30"/>
      <c r="D22" s="30"/>
      <c r="E22" s="31"/>
      <c r="F22" s="47"/>
      <c r="G22" s="32"/>
      <c r="H22" s="33"/>
      <c r="I22" s="42"/>
    </row>
    <row r="23">
      <c r="A23" s="34"/>
      <c r="B23" s="35"/>
      <c r="C23" s="36"/>
      <c r="D23" s="37"/>
      <c r="E23" s="38"/>
      <c r="F23" s="46"/>
      <c r="G23" s="39"/>
      <c r="H23" s="40"/>
      <c r="I23" s="41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9.75"/>
    <col customWidth="1" min="2" max="2" width="18.0"/>
    <col customWidth="1" min="3" max="3" width="35.0"/>
    <col customWidth="1" min="4" max="4" width="39.75"/>
    <col customWidth="1" min="5" max="5" width="15.88"/>
    <col customWidth="1" min="6" max="6" width="14.38"/>
    <col customWidth="1" min="7" max="7" width="15.63"/>
    <col customWidth="1" min="8" max="8" width="15.0"/>
    <col customWidth="1" min="9" max="9" width="17.5"/>
    <col customWidth="1" min="10" max="10" width="15.0"/>
  </cols>
  <sheetData>
    <row r="1">
      <c r="A1" s="4" t="s">
        <v>57</v>
      </c>
      <c r="C1" s="5"/>
      <c r="D1" s="5"/>
      <c r="E1" s="5"/>
      <c r="F1" s="5"/>
      <c r="G1" s="5"/>
      <c r="H1" s="5"/>
      <c r="I1" s="5"/>
      <c r="J1" s="5"/>
    </row>
    <row r="2">
      <c r="A2" s="5"/>
      <c r="B2" s="5"/>
      <c r="C2" s="5"/>
      <c r="D2" s="5"/>
      <c r="E2" s="5"/>
      <c r="F2" s="5"/>
      <c r="G2" s="5"/>
      <c r="H2" s="5"/>
      <c r="I2" s="5"/>
      <c r="J2" s="5"/>
    </row>
    <row r="3">
      <c r="A3" s="48" t="s">
        <v>3</v>
      </c>
      <c r="B3" s="49" t="s">
        <v>8</v>
      </c>
      <c r="C3" s="48" t="s">
        <v>58</v>
      </c>
      <c r="D3" s="48" t="s">
        <v>59</v>
      </c>
      <c r="E3" s="48" t="s">
        <v>60</v>
      </c>
      <c r="F3" s="48" t="s">
        <v>61</v>
      </c>
      <c r="G3" s="48" t="s">
        <v>62</v>
      </c>
      <c r="H3" s="50" t="s">
        <v>11</v>
      </c>
      <c r="I3" s="50" t="s">
        <v>12</v>
      </c>
      <c r="J3" s="50" t="s">
        <v>13</v>
      </c>
    </row>
    <row r="4">
      <c r="A4" s="9">
        <v>45066.0</v>
      </c>
      <c r="B4" s="10" t="s">
        <v>63</v>
      </c>
      <c r="C4" s="11" t="s">
        <v>64</v>
      </c>
      <c r="D4" s="11" t="s">
        <v>65</v>
      </c>
      <c r="E4" s="11" t="s">
        <v>25</v>
      </c>
      <c r="F4" s="14" t="s">
        <v>25</v>
      </c>
      <c r="G4" s="9">
        <v>45068.0</v>
      </c>
      <c r="H4" s="9">
        <v>45199.0</v>
      </c>
      <c r="I4" s="9"/>
      <c r="J4" s="9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>
      <c r="A5" s="16">
        <v>45068.0</v>
      </c>
      <c r="B5" s="17" t="s">
        <v>66</v>
      </c>
      <c r="C5" s="18" t="s">
        <v>67</v>
      </c>
      <c r="D5" s="18" t="s">
        <v>67</v>
      </c>
      <c r="E5" s="20" t="s">
        <v>25</v>
      </c>
      <c r="F5" s="22" t="s">
        <v>20</v>
      </c>
      <c r="G5" s="51">
        <v>45070.0</v>
      </c>
      <c r="H5" s="51">
        <v>45092.0</v>
      </c>
      <c r="I5" s="51">
        <v>45201.0</v>
      </c>
      <c r="J5" s="23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>
      <c r="A6" s="9">
        <v>45077.0</v>
      </c>
      <c r="B6" s="10" t="s">
        <v>24</v>
      </c>
      <c r="C6" s="11" t="s">
        <v>68</v>
      </c>
      <c r="D6" s="11" t="s">
        <v>69</v>
      </c>
      <c r="E6" s="24" t="s">
        <v>25</v>
      </c>
      <c r="F6" s="14" t="s">
        <v>25</v>
      </c>
      <c r="G6" s="9">
        <v>45082.0</v>
      </c>
      <c r="H6" s="9">
        <v>45199.0</v>
      </c>
      <c r="I6" s="9"/>
      <c r="J6" s="9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>
      <c r="A7" s="16"/>
      <c r="B7" s="17"/>
      <c r="C7" s="18"/>
      <c r="D7" s="20"/>
      <c r="E7" s="20"/>
      <c r="F7" s="22"/>
      <c r="G7" s="16"/>
      <c r="H7" s="23"/>
      <c r="I7" s="23"/>
      <c r="J7" s="23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>
      <c r="A8" s="9"/>
      <c r="B8" s="10"/>
      <c r="C8" s="11"/>
      <c r="D8" s="11"/>
      <c r="E8" s="27"/>
      <c r="F8" s="13"/>
      <c r="G8" s="14"/>
      <c r="H8" s="9"/>
      <c r="I8" s="9"/>
      <c r="J8" s="9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>
      <c r="A9" s="16"/>
      <c r="B9" s="17"/>
      <c r="C9" s="18"/>
      <c r="D9" s="19"/>
      <c r="E9" s="20"/>
      <c r="F9" s="21"/>
      <c r="G9" s="22"/>
      <c r="H9" s="23"/>
      <c r="I9" s="23"/>
      <c r="J9" s="23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>
      <c r="A10" s="9"/>
      <c r="B10" s="10"/>
      <c r="C10" s="11"/>
      <c r="D10" s="11"/>
      <c r="E10" s="27"/>
      <c r="F10" s="13"/>
      <c r="G10" s="14"/>
      <c r="H10" s="9"/>
      <c r="I10" s="9"/>
      <c r="J10" s="9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>
      <c r="A11" s="34"/>
      <c r="B11" s="35"/>
      <c r="C11" s="36"/>
      <c r="D11" s="37"/>
      <c r="E11" s="38"/>
      <c r="F11" s="39"/>
      <c r="G11" s="40"/>
      <c r="H11" s="41"/>
      <c r="I11" s="41"/>
      <c r="J11" s="41"/>
    </row>
    <row r="12">
      <c r="A12" s="28"/>
      <c r="B12" s="29"/>
      <c r="C12" s="30"/>
      <c r="D12" s="30"/>
      <c r="E12" s="31"/>
      <c r="F12" s="32"/>
      <c r="G12" s="33"/>
      <c r="H12" s="28"/>
      <c r="I12" s="28"/>
      <c r="J12" s="28"/>
    </row>
    <row r="13">
      <c r="A13" s="34"/>
      <c r="B13" s="35"/>
      <c r="C13" s="36"/>
      <c r="D13" s="37"/>
      <c r="E13" s="38"/>
      <c r="F13" s="39"/>
      <c r="G13" s="40"/>
      <c r="H13" s="41"/>
      <c r="I13" s="41"/>
      <c r="J13" s="41"/>
    </row>
    <row r="14">
      <c r="A14" s="28"/>
      <c r="B14" s="29"/>
      <c r="C14" s="30"/>
      <c r="D14" s="30"/>
      <c r="E14" s="31"/>
      <c r="F14" s="32"/>
      <c r="G14" s="33"/>
      <c r="H14" s="28"/>
      <c r="I14" s="28"/>
      <c r="J14" s="28"/>
    </row>
    <row r="15">
      <c r="A15" s="34"/>
      <c r="B15" s="35"/>
      <c r="C15" s="36"/>
      <c r="D15" s="37"/>
      <c r="E15" s="38"/>
      <c r="F15" s="39"/>
      <c r="G15" s="40"/>
      <c r="H15" s="41"/>
      <c r="I15" s="41"/>
      <c r="J15" s="41"/>
    </row>
    <row r="16">
      <c r="A16" s="28"/>
      <c r="B16" s="29"/>
      <c r="C16" s="30"/>
      <c r="D16" s="30"/>
      <c r="E16" s="31"/>
      <c r="F16" s="32"/>
      <c r="G16" s="33"/>
      <c r="H16" s="28"/>
      <c r="I16" s="28"/>
      <c r="J16" s="28"/>
    </row>
    <row r="17">
      <c r="A17" s="34"/>
      <c r="B17" s="35"/>
      <c r="C17" s="36"/>
      <c r="D17" s="37"/>
      <c r="E17" s="38"/>
      <c r="F17" s="39"/>
      <c r="G17" s="40"/>
      <c r="H17" s="41"/>
      <c r="I17" s="41"/>
      <c r="J17" s="41"/>
    </row>
    <row r="18">
      <c r="A18" s="28"/>
      <c r="B18" s="29"/>
      <c r="C18" s="30"/>
      <c r="D18" s="30"/>
      <c r="E18" s="31"/>
      <c r="F18" s="32"/>
      <c r="G18" s="33"/>
      <c r="H18" s="28"/>
      <c r="I18" s="28"/>
      <c r="J18" s="28"/>
    </row>
    <row r="19">
      <c r="A19" s="34"/>
      <c r="B19" s="35"/>
      <c r="C19" s="36"/>
      <c r="D19" s="37"/>
      <c r="E19" s="38"/>
      <c r="F19" s="39"/>
      <c r="G19" s="40"/>
      <c r="H19" s="41"/>
      <c r="I19" s="41"/>
      <c r="J19" s="41"/>
    </row>
    <row r="20">
      <c r="A20" s="28"/>
      <c r="B20" s="29"/>
      <c r="C20" s="30"/>
      <c r="D20" s="30"/>
      <c r="E20" s="31"/>
      <c r="F20" s="32"/>
      <c r="G20" s="33"/>
      <c r="H20" s="28"/>
      <c r="I20" s="28"/>
      <c r="J20" s="28"/>
    </row>
    <row r="21">
      <c r="A21" s="34"/>
      <c r="B21" s="35"/>
      <c r="C21" s="36"/>
      <c r="D21" s="37"/>
      <c r="E21" s="38"/>
      <c r="F21" s="39"/>
      <c r="G21" s="40"/>
      <c r="H21" s="41"/>
      <c r="I21" s="41"/>
      <c r="J21" s="41"/>
    </row>
    <row r="22">
      <c r="A22" s="28"/>
      <c r="B22" s="29"/>
      <c r="C22" s="30"/>
      <c r="D22" s="30"/>
      <c r="E22" s="31"/>
      <c r="F22" s="32"/>
      <c r="G22" s="33"/>
      <c r="H22" s="42"/>
      <c r="I22" s="43"/>
      <c r="J22" s="43"/>
    </row>
    <row r="23">
      <c r="A23" s="34"/>
      <c r="B23" s="35"/>
      <c r="C23" s="36"/>
      <c r="D23" s="37"/>
      <c r="E23" s="38"/>
      <c r="F23" s="39"/>
      <c r="G23" s="40"/>
      <c r="H23" s="41"/>
      <c r="I23" s="41"/>
      <c r="J23" s="41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3.25"/>
    <col customWidth="1" min="2" max="2" width="34.25"/>
    <col customWidth="1" min="3" max="3" width="9.63"/>
    <col customWidth="1" min="4" max="4" width="37.63"/>
    <col customWidth="1" min="5" max="5" width="14.75"/>
    <col customWidth="1" min="6" max="6" width="13.13"/>
    <col customWidth="1" min="7" max="7" width="15.63"/>
    <col customWidth="1" min="8" max="8" width="15.0"/>
    <col customWidth="1" min="9" max="9" width="14.88"/>
    <col customWidth="1" min="10" max="15" width="15.0"/>
  </cols>
  <sheetData>
    <row r="1">
      <c r="A1" s="4" t="s">
        <v>70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>
      <c r="A3" s="52" t="s">
        <v>71</v>
      </c>
      <c r="B3" s="53" t="s">
        <v>72</v>
      </c>
      <c r="C3" s="52" t="s">
        <v>73</v>
      </c>
      <c r="D3" s="52" t="s">
        <v>74</v>
      </c>
      <c r="E3" s="52" t="s">
        <v>75</v>
      </c>
      <c r="F3" s="52" t="s">
        <v>76</v>
      </c>
      <c r="G3" s="52" t="s">
        <v>77</v>
      </c>
      <c r="H3" s="54" t="s">
        <v>78</v>
      </c>
      <c r="I3" s="54" t="s">
        <v>79</v>
      </c>
      <c r="J3" s="54" t="s">
        <v>80</v>
      </c>
      <c r="K3" s="54" t="s">
        <v>81</v>
      </c>
      <c r="L3" s="54" t="s">
        <v>82</v>
      </c>
      <c r="M3" s="54" t="s">
        <v>83</v>
      </c>
      <c r="N3" s="54" t="s">
        <v>84</v>
      </c>
      <c r="O3" s="55" t="s">
        <v>85</v>
      </c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</row>
    <row r="4">
      <c r="A4" s="57">
        <v>2023001.0</v>
      </c>
      <c r="B4" s="11" t="s">
        <v>65</v>
      </c>
      <c r="C4" s="58" t="s">
        <v>86</v>
      </c>
      <c r="D4" s="59" t="s">
        <v>87</v>
      </c>
      <c r="E4" s="60">
        <v>45068.0</v>
      </c>
      <c r="F4" s="60">
        <v>45071.0</v>
      </c>
      <c r="G4" s="61">
        <v>5200.0</v>
      </c>
      <c r="H4" s="62">
        <v>4.0</v>
      </c>
      <c r="I4" s="63">
        <v>0.09</v>
      </c>
      <c r="J4" s="64"/>
      <c r="K4" s="64">
        <f>G4*I4</f>
        <v>468</v>
      </c>
      <c r="L4" s="64">
        <v>0.0</v>
      </c>
      <c r="M4" s="64">
        <v>50.0</v>
      </c>
      <c r="N4" s="64">
        <f t="shared" ref="N4:N23" si="1">K4+L4-M4</f>
        <v>418</v>
      </c>
      <c r="O4" s="64">
        <f t="shared" ref="O4:O23" si="2">N4/H4</f>
        <v>104.5</v>
      </c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</row>
    <row r="5">
      <c r="A5" s="65">
        <v>2023002.0</v>
      </c>
      <c r="B5" s="66" t="s">
        <v>88</v>
      </c>
      <c r="C5" s="67" t="s">
        <v>89</v>
      </c>
      <c r="D5" s="59" t="s">
        <v>90</v>
      </c>
      <c r="E5" s="68">
        <v>44932.0</v>
      </c>
      <c r="F5" s="68">
        <v>44932.0</v>
      </c>
      <c r="G5" s="69"/>
      <c r="H5" s="70">
        <v>2.0</v>
      </c>
      <c r="I5" s="71"/>
      <c r="J5" s="72">
        <v>250.0</v>
      </c>
      <c r="K5" s="72">
        <f>J5*H5</f>
        <v>500</v>
      </c>
      <c r="L5" s="72">
        <v>150.0</v>
      </c>
      <c r="M5" s="72"/>
      <c r="N5" s="72">
        <f t="shared" si="1"/>
        <v>650</v>
      </c>
      <c r="O5" s="72">
        <f t="shared" si="2"/>
        <v>325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>
      <c r="A6" s="65">
        <v>2023003.0</v>
      </c>
      <c r="B6" s="73" t="s">
        <v>69</v>
      </c>
      <c r="C6" s="58" t="s">
        <v>91</v>
      </c>
      <c r="D6" s="59" t="s">
        <v>92</v>
      </c>
      <c r="E6" s="68">
        <v>44935.0</v>
      </c>
      <c r="F6" s="68">
        <v>44937.0</v>
      </c>
      <c r="G6" s="61">
        <v>8120.0</v>
      </c>
      <c r="H6" s="62">
        <v>6.0</v>
      </c>
      <c r="I6" s="63">
        <v>0.05</v>
      </c>
      <c r="J6" s="64"/>
      <c r="K6" s="64">
        <f t="shared" ref="K6:K23" si="3">G6*I6</f>
        <v>406</v>
      </c>
      <c r="L6" s="64"/>
      <c r="M6" s="64"/>
      <c r="N6" s="64">
        <f t="shared" si="1"/>
        <v>406</v>
      </c>
      <c r="O6" s="64">
        <f t="shared" si="2"/>
        <v>67.66666667</v>
      </c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>
      <c r="A7" s="74"/>
      <c r="B7" s="66"/>
      <c r="C7" s="67"/>
      <c r="D7" s="59"/>
      <c r="E7" s="68"/>
      <c r="F7" s="75"/>
      <c r="G7" s="69"/>
      <c r="H7" s="76"/>
      <c r="I7" s="71"/>
      <c r="J7" s="72"/>
      <c r="K7" s="64">
        <f t="shared" si="3"/>
        <v>0</v>
      </c>
      <c r="L7" s="64"/>
      <c r="M7" s="64"/>
      <c r="N7" s="64">
        <f t="shared" si="1"/>
        <v>0</v>
      </c>
      <c r="O7" s="64" t="str">
        <f t="shared" si="2"/>
        <v>#DIV/0!</v>
      </c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</row>
    <row r="8">
      <c r="A8" s="77"/>
      <c r="B8" s="73"/>
      <c r="C8" s="58"/>
      <c r="D8" s="59"/>
      <c r="E8" s="78"/>
      <c r="F8" s="68"/>
      <c r="G8" s="79"/>
      <c r="H8" s="77"/>
      <c r="I8" s="63"/>
      <c r="J8" s="64"/>
      <c r="K8" s="64">
        <f t="shared" si="3"/>
        <v>0</v>
      </c>
      <c r="L8" s="64"/>
      <c r="M8" s="64"/>
      <c r="N8" s="64">
        <f t="shared" si="1"/>
        <v>0</v>
      </c>
      <c r="O8" s="64" t="str">
        <f t="shared" si="2"/>
        <v>#DIV/0!</v>
      </c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</row>
    <row r="9">
      <c r="A9" s="74"/>
      <c r="B9" s="66"/>
      <c r="C9" s="67"/>
      <c r="D9" s="80"/>
      <c r="E9" s="68"/>
      <c r="F9" s="68"/>
      <c r="G9" s="81"/>
      <c r="H9" s="70"/>
      <c r="I9" s="71"/>
      <c r="J9" s="72"/>
      <c r="K9" s="64">
        <f t="shared" si="3"/>
        <v>0</v>
      </c>
      <c r="L9" s="64"/>
      <c r="M9" s="64"/>
      <c r="N9" s="64">
        <f t="shared" si="1"/>
        <v>0</v>
      </c>
      <c r="O9" s="64" t="str">
        <f t="shared" si="2"/>
        <v>#DIV/0!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>
      <c r="A10" s="82"/>
      <c r="B10" s="83"/>
      <c r="C10" s="84"/>
      <c r="D10" s="85"/>
      <c r="E10" s="86"/>
      <c r="F10" s="87"/>
      <c r="G10" s="88"/>
      <c r="H10" s="82"/>
      <c r="I10" s="89"/>
      <c r="J10" s="90"/>
      <c r="K10" s="90">
        <f t="shared" si="3"/>
        <v>0</v>
      </c>
      <c r="L10" s="90"/>
      <c r="M10" s="90"/>
      <c r="N10" s="90">
        <f t="shared" si="1"/>
        <v>0</v>
      </c>
      <c r="O10" s="90" t="str">
        <f t="shared" si="2"/>
        <v>#DIV/0!</v>
      </c>
    </row>
    <row r="11">
      <c r="A11" s="91"/>
      <c r="B11" s="92"/>
      <c r="C11" s="93"/>
      <c r="D11" s="94"/>
      <c r="E11" s="87"/>
      <c r="F11" s="87"/>
      <c r="G11" s="95"/>
      <c r="H11" s="96"/>
      <c r="I11" s="97"/>
      <c r="J11" s="98"/>
      <c r="K11" s="90">
        <f t="shared" si="3"/>
        <v>0</v>
      </c>
      <c r="L11" s="90"/>
      <c r="M11" s="90"/>
      <c r="N11" s="90">
        <f t="shared" si="1"/>
        <v>0</v>
      </c>
      <c r="O11" s="90" t="str">
        <f t="shared" si="2"/>
        <v>#DIV/0!</v>
      </c>
    </row>
    <row r="12">
      <c r="A12" s="82"/>
      <c r="B12" s="83"/>
      <c r="C12" s="84"/>
      <c r="D12" s="85"/>
      <c r="E12" s="86"/>
      <c r="F12" s="87"/>
      <c r="G12" s="88"/>
      <c r="H12" s="82"/>
      <c r="I12" s="89"/>
      <c r="J12" s="90"/>
      <c r="K12" s="90">
        <f t="shared" si="3"/>
        <v>0</v>
      </c>
      <c r="L12" s="90"/>
      <c r="M12" s="90"/>
      <c r="N12" s="90">
        <f t="shared" si="1"/>
        <v>0</v>
      </c>
      <c r="O12" s="90" t="str">
        <f t="shared" si="2"/>
        <v>#DIV/0!</v>
      </c>
    </row>
    <row r="13">
      <c r="A13" s="91"/>
      <c r="B13" s="92"/>
      <c r="C13" s="93"/>
      <c r="D13" s="94"/>
      <c r="E13" s="87"/>
      <c r="F13" s="87"/>
      <c r="G13" s="95"/>
      <c r="H13" s="96"/>
      <c r="I13" s="97"/>
      <c r="J13" s="98"/>
      <c r="K13" s="90">
        <f t="shared" si="3"/>
        <v>0</v>
      </c>
      <c r="L13" s="90"/>
      <c r="M13" s="90"/>
      <c r="N13" s="90">
        <f t="shared" si="1"/>
        <v>0</v>
      </c>
      <c r="O13" s="90" t="str">
        <f t="shared" si="2"/>
        <v>#DIV/0!</v>
      </c>
    </row>
    <row r="14">
      <c r="A14" s="82"/>
      <c r="B14" s="83"/>
      <c r="C14" s="84"/>
      <c r="D14" s="85"/>
      <c r="E14" s="86"/>
      <c r="F14" s="87"/>
      <c r="G14" s="88"/>
      <c r="H14" s="82"/>
      <c r="I14" s="89"/>
      <c r="J14" s="90"/>
      <c r="K14" s="90">
        <f t="shared" si="3"/>
        <v>0</v>
      </c>
      <c r="L14" s="90"/>
      <c r="M14" s="90"/>
      <c r="N14" s="90">
        <f t="shared" si="1"/>
        <v>0</v>
      </c>
      <c r="O14" s="90" t="str">
        <f t="shared" si="2"/>
        <v>#DIV/0!</v>
      </c>
    </row>
    <row r="15">
      <c r="A15" s="91"/>
      <c r="B15" s="92"/>
      <c r="C15" s="93"/>
      <c r="D15" s="94"/>
      <c r="E15" s="87"/>
      <c r="F15" s="87"/>
      <c r="G15" s="95"/>
      <c r="H15" s="96"/>
      <c r="I15" s="97"/>
      <c r="J15" s="98"/>
      <c r="K15" s="90">
        <f t="shared" si="3"/>
        <v>0</v>
      </c>
      <c r="L15" s="90"/>
      <c r="M15" s="90"/>
      <c r="N15" s="90">
        <f t="shared" si="1"/>
        <v>0</v>
      </c>
      <c r="O15" s="90" t="str">
        <f t="shared" si="2"/>
        <v>#DIV/0!</v>
      </c>
    </row>
    <row r="16">
      <c r="A16" s="82"/>
      <c r="B16" s="83"/>
      <c r="C16" s="84"/>
      <c r="D16" s="85"/>
      <c r="E16" s="86"/>
      <c r="F16" s="87"/>
      <c r="G16" s="88"/>
      <c r="H16" s="82"/>
      <c r="I16" s="89"/>
      <c r="J16" s="90"/>
      <c r="K16" s="90">
        <f t="shared" si="3"/>
        <v>0</v>
      </c>
      <c r="L16" s="90"/>
      <c r="M16" s="90"/>
      <c r="N16" s="90">
        <f t="shared" si="1"/>
        <v>0</v>
      </c>
      <c r="O16" s="90" t="str">
        <f t="shared" si="2"/>
        <v>#DIV/0!</v>
      </c>
    </row>
    <row r="17">
      <c r="A17" s="91"/>
      <c r="B17" s="92"/>
      <c r="C17" s="93"/>
      <c r="D17" s="94"/>
      <c r="E17" s="87"/>
      <c r="F17" s="87"/>
      <c r="G17" s="95"/>
      <c r="H17" s="96"/>
      <c r="I17" s="97"/>
      <c r="J17" s="98"/>
      <c r="K17" s="90">
        <f t="shared" si="3"/>
        <v>0</v>
      </c>
      <c r="L17" s="90"/>
      <c r="M17" s="90"/>
      <c r="N17" s="90">
        <f t="shared" si="1"/>
        <v>0</v>
      </c>
      <c r="O17" s="90" t="str">
        <f t="shared" si="2"/>
        <v>#DIV/0!</v>
      </c>
    </row>
    <row r="18">
      <c r="A18" s="82"/>
      <c r="B18" s="83"/>
      <c r="C18" s="84"/>
      <c r="D18" s="85"/>
      <c r="E18" s="86"/>
      <c r="F18" s="87"/>
      <c r="G18" s="88"/>
      <c r="H18" s="82"/>
      <c r="I18" s="89"/>
      <c r="J18" s="90"/>
      <c r="K18" s="90">
        <f t="shared" si="3"/>
        <v>0</v>
      </c>
      <c r="L18" s="90"/>
      <c r="M18" s="90"/>
      <c r="N18" s="90">
        <f t="shared" si="1"/>
        <v>0</v>
      </c>
      <c r="O18" s="90" t="str">
        <f t="shared" si="2"/>
        <v>#DIV/0!</v>
      </c>
    </row>
    <row r="19">
      <c r="A19" s="91"/>
      <c r="B19" s="92"/>
      <c r="C19" s="93"/>
      <c r="D19" s="94"/>
      <c r="E19" s="87"/>
      <c r="F19" s="87"/>
      <c r="G19" s="95"/>
      <c r="H19" s="96"/>
      <c r="I19" s="97"/>
      <c r="J19" s="98"/>
      <c r="K19" s="90">
        <f t="shared" si="3"/>
        <v>0</v>
      </c>
      <c r="L19" s="90"/>
      <c r="M19" s="90"/>
      <c r="N19" s="90">
        <f t="shared" si="1"/>
        <v>0</v>
      </c>
      <c r="O19" s="90" t="str">
        <f t="shared" si="2"/>
        <v>#DIV/0!</v>
      </c>
    </row>
    <row r="20">
      <c r="A20" s="82"/>
      <c r="B20" s="83"/>
      <c r="C20" s="84"/>
      <c r="D20" s="85"/>
      <c r="E20" s="86"/>
      <c r="F20" s="87"/>
      <c r="G20" s="88"/>
      <c r="H20" s="82"/>
      <c r="I20" s="89"/>
      <c r="J20" s="90"/>
      <c r="K20" s="90">
        <f t="shared" si="3"/>
        <v>0</v>
      </c>
      <c r="L20" s="90"/>
      <c r="M20" s="90"/>
      <c r="N20" s="90">
        <f t="shared" si="1"/>
        <v>0</v>
      </c>
      <c r="O20" s="90" t="str">
        <f t="shared" si="2"/>
        <v>#DIV/0!</v>
      </c>
    </row>
    <row r="21">
      <c r="A21" s="91"/>
      <c r="B21" s="92"/>
      <c r="C21" s="93"/>
      <c r="D21" s="94"/>
      <c r="E21" s="87"/>
      <c r="F21" s="87"/>
      <c r="G21" s="95"/>
      <c r="H21" s="96"/>
      <c r="I21" s="97"/>
      <c r="J21" s="98"/>
      <c r="K21" s="90">
        <f t="shared" si="3"/>
        <v>0</v>
      </c>
      <c r="L21" s="90"/>
      <c r="M21" s="90"/>
      <c r="N21" s="90">
        <f t="shared" si="1"/>
        <v>0</v>
      </c>
      <c r="O21" s="90" t="str">
        <f t="shared" si="2"/>
        <v>#DIV/0!</v>
      </c>
    </row>
    <row r="22">
      <c r="A22" s="82"/>
      <c r="B22" s="83"/>
      <c r="C22" s="84"/>
      <c r="D22" s="85"/>
      <c r="E22" s="86"/>
      <c r="F22" s="87"/>
      <c r="G22" s="88"/>
      <c r="H22" s="99"/>
      <c r="I22" s="100"/>
      <c r="J22" s="101"/>
      <c r="K22" s="90">
        <f t="shared" si="3"/>
        <v>0</v>
      </c>
      <c r="L22" s="90"/>
      <c r="M22" s="90"/>
      <c r="N22" s="90">
        <f t="shared" si="1"/>
        <v>0</v>
      </c>
      <c r="O22" s="90" t="str">
        <f t="shared" si="2"/>
        <v>#DIV/0!</v>
      </c>
    </row>
    <row r="23">
      <c r="A23" s="91"/>
      <c r="B23" s="92"/>
      <c r="C23" s="93"/>
      <c r="D23" s="94"/>
      <c r="E23" s="87"/>
      <c r="F23" s="87"/>
      <c r="G23" s="95"/>
      <c r="H23" s="96"/>
      <c r="I23" s="97"/>
      <c r="J23" s="98"/>
      <c r="K23" s="90">
        <f t="shared" si="3"/>
        <v>0</v>
      </c>
      <c r="L23" s="90"/>
      <c r="M23" s="90"/>
      <c r="N23" s="90">
        <f t="shared" si="1"/>
        <v>0</v>
      </c>
      <c r="O23" s="90" t="str">
        <f t="shared" si="2"/>
        <v>#DIV/0!</v>
      </c>
    </row>
  </sheetData>
  <autoFilter ref="$A$3:$O$2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0.0"/>
  </cols>
  <sheetData>
    <row r="1">
      <c r="A1" s="4" t="s">
        <v>93</v>
      </c>
    </row>
    <row r="3">
      <c r="A3" s="102" t="s">
        <v>94</v>
      </c>
      <c r="B3" s="103"/>
      <c r="C3" s="104" t="s">
        <v>95</v>
      </c>
      <c r="D3" s="104" t="s">
        <v>96</v>
      </c>
      <c r="E3" s="104" t="s">
        <v>97</v>
      </c>
      <c r="F3" s="104" t="s">
        <v>98</v>
      </c>
      <c r="G3" s="104" t="s">
        <v>99</v>
      </c>
      <c r="H3" s="104" t="s">
        <v>100</v>
      </c>
      <c r="I3" s="104" t="s">
        <v>101</v>
      </c>
      <c r="J3" s="104" t="s">
        <v>102</v>
      </c>
      <c r="K3" s="104" t="s">
        <v>103</v>
      </c>
      <c r="L3" s="104" t="s">
        <v>104</v>
      </c>
      <c r="M3" s="104" t="s">
        <v>105</v>
      </c>
      <c r="N3" s="104" t="s">
        <v>106</v>
      </c>
      <c r="O3" s="104" t="s">
        <v>107</v>
      </c>
      <c r="P3" s="105" t="s">
        <v>108</v>
      </c>
      <c r="Q3" s="105" t="s">
        <v>109</v>
      </c>
    </row>
    <row r="4">
      <c r="A4" s="106" t="s">
        <v>110</v>
      </c>
      <c r="B4" s="107"/>
      <c r="C4" s="108"/>
      <c r="D4" s="108"/>
      <c r="E4" s="108"/>
      <c r="F4" s="108"/>
      <c r="G4" s="108"/>
      <c r="H4" s="108">
        <v>2500.0</v>
      </c>
      <c r="I4" s="108"/>
      <c r="J4" s="108"/>
      <c r="K4" s="108"/>
      <c r="L4" s="108"/>
      <c r="M4" s="108"/>
      <c r="N4" s="108"/>
      <c r="O4" s="109">
        <f t="shared" ref="O4:O8" si="1">SUM(C4:N4)</f>
        <v>2500</v>
      </c>
      <c r="P4" s="110">
        <f t="shared" ref="P4:P8" si="2">Q4/12</f>
        <v>3750</v>
      </c>
      <c r="Q4" s="111">
        <v>45000.0</v>
      </c>
    </row>
    <row r="5">
      <c r="A5" s="106" t="s">
        <v>111</v>
      </c>
      <c r="B5" s="107"/>
      <c r="C5" s="112"/>
      <c r="D5" s="112"/>
      <c r="E5" s="112"/>
      <c r="F5" s="112"/>
      <c r="G5" s="112"/>
      <c r="H5" s="112">
        <v>4500.0</v>
      </c>
      <c r="I5" s="112"/>
      <c r="J5" s="112"/>
      <c r="K5" s="112"/>
      <c r="L5" s="112"/>
      <c r="M5" s="112"/>
      <c r="N5" s="112"/>
      <c r="O5" s="109">
        <f t="shared" si="1"/>
        <v>4500</v>
      </c>
      <c r="P5" s="110">
        <f t="shared" si="2"/>
        <v>1250</v>
      </c>
      <c r="Q5" s="113">
        <v>15000.0</v>
      </c>
    </row>
    <row r="6">
      <c r="A6" s="106" t="s">
        <v>112</v>
      </c>
      <c r="B6" s="107"/>
      <c r="C6" s="112"/>
      <c r="D6" s="112"/>
      <c r="E6" s="112"/>
      <c r="F6" s="112"/>
      <c r="G6" s="112"/>
      <c r="H6" s="112">
        <v>0.0</v>
      </c>
      <c r="I6" s="112"/>
      <c r="J6" s="112"/>
      <c r="K6" s="112"/>
      <c r="L6" s="112"/>
      <c r="M6" s="112"/>
      <c r="N6" s="112"/>
      <c r="O6" s="109">
        <f t="shared" si="1"/>
        <v>0</v>
      </c>
      <c r="P6" s="110">
        <f t="shared" si="2"/>
        <v>166.6666667</v>
      </c>
      <c r="Q6" s="113">
        <v>2000.0</v>
      </c>
    </row>
    <row r="7">
      <c r="A7" s="106" t="s">
        <v>113</v>
      </c>
      <c r="B7" s="107"/>
      <c r="C7" s="112">
        <v>0.0</v>
      </c>
      <c r="D7" s="114"/>
      <c r="E7" s="114"/>
      <c r="F7" s="114"/>
      <c r="G7" s="114"/>
      <c r="H7" s="112">
        <v>0.0</v>
      </c>
      <c r="I7" s="114"/>
      <c r="J7" s="114"/>
      <c r="K7" s="114"/>
      <c r="L7" s="114"/>
      <c r="M7" s="114"/>
      <c r="N7" s="114"/>
      <c r="O7" s="109">
        <f t="shared" si="1"/>
        <v>0</v>
      </c>
      <c r="P7" s="110">
        <f t="shared" si="2"/>
        <v>166.6666667</v>
      </c>
      <c r="Q7" s="113">
        <v>2000.0</v>
      </c>
    </row>
    <row r="8">
      <c r="A8" s="115" t="s">
        <v>114</v>
      </c>
      <c r="B8" s="107"/>
      <c r="C8" s="116">
        <f t="shared" ref="C8:N8" si="3">C4+C5+C6+C7</f>
        <v>0</v>
      </c>
      <c r="D8" s="116">
        <f t="shared" si="3"/>
        <v>0</v>
      </c>
      <c r="E8" s="116">
        <f t="shared" si="3"/>
        <v>0</v>
      </c>
      <c r="F8" s="116">
        <f t="shared" si="3"/>
        <v>0</v>
      </c>
      <c r="G8" s="116">
        <f t="shared" si="3"/>
        <v>0</v>
      </c>
      <c r="H8" s="116">
        <f t="shared" si="3"/>
        <v>7000</v>
      </c>
      <c r="I8" s="116">
        <f t="shared" si="3"/>
        <v>0</v>
      </c>
      <c r="J8" s="116">
        <f t="shared" si="3"/>
        <v>0</v>
      </c>
      <c r="K8" s="116">
        <f t="shared" si="3"/>
        <v>0</v>
      </c>
      <c r="L8" s="116">
        <f t="shared" si="3"/>
        <v>0</v>
      </c>
      <c r="M8" s="116">
        <f t="shared" si="3"/>
        <v>0</v>
      </c>
      <c r="N8" s="116">
        <f t="shared" si="3"/>
        <v>0</v>
      </c>
      <c r="O8" s="117">
        <f t="shared" si="1"/>
        <v>7000</v>
      </c>
      <c r="P8" s="110">
        <f t="shared" si="2"/>
        <v>5333.333333</v>
      </c>
      <c r="Q8" s="116">
        <f>SUM(Q4:Q7)</f>
        <v>64000</v>
      </c>
    </row>
    <row r="9">
      <c r="A9" s="118"/>
      <c r="B9" s="118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</row>
    <row r="10">
      <c r="A10" s="120" t="s">
        <v>115</v>
      </c>
      <c r="B10" s="121"/>
      <c r="C10" s="122" t="s">
        <v>95</v>
      </c>
      <c r="D10" s="122" t="s">
        <v>96</v>
      </c>
      <c r="E10" s="122" t="s">
        <v>97</v>
      </c>
      <c r="F10" s="122" t="s">
        <v>98</v>
      </c>
      <c r="G10" s="122" t="s">
        <v>99</v>
      </c>
      <c r="H10" s="122" t="s">
        <v>100</v>
      </c>
      <c r="I10" s="122" t="s">
        <v>101</v>
      </c>
      <c r="J10" s="122" t="s">
        <v>102</v>
      </c>
      <c r="K10" s="122" t="s">
        <v>103</v>
      </c>
      <c r="L10" s="122" t="s">
        <v>104</v>
      </c>
      <c r="M10" s="122" t="s">
        <v>105</v>
      </c>
      <c r="N10" s="122" t="s">
        <v>106</v>
      </c>
      <c r="O10" s="123" t="s">
        <v>107</v>
      </c>
      <c r="P10" s="123" t="s">
        <v>116</v>
      </c>
      <c r="Q10" s="123" t="s">
        <v>117</v>
      </c>
    </row>
    <row r="11">
      <c r="A11" s="106" t="s">
        <v>118</v>
      </c>
      <c r="B11" s="107"/>
      <c r="C11" s="108"/>
      <c r="D11" s="124"/>
      <c r="E11" s="124"/>
      <c r="F11" s="124"/>
      <c r="G11" s="108"/>
      <c r="H11" s="108">
        <v>500.0</v>
      </c>
      <c r="I11" s="124"/>
      <c r="J11" s="124"/>
      <c r="K11" s="124"/>
      <c r="L11" s="124"/>
      <c r="M11" s="124"/>
      <c r="N11" s="124"/>
      <c r="O11" s="108"/>
      <c r="P11" s="125">
        <f t="shared" ref="P11:P25" si="4">Q11/12</f>
        <v>500</v>
      </c>
      <c r="Q11" s="126">
        <v>6000.0</v>
      </c>
    </row>
    <row r="12">
      <c r="A12" s="106" t="s">
        <v>119</v>
      </c>
      <c r="B12" s="107"/>
      <c r="C12" s="108"/>
      <c r="D12" s="114"/>
      <c r="E12" s="112"/>
      <c r="F12" s="114"/>
      <c r="G12" s="114"/>
      <c r="H12" s="112">
        <v>50.0</v>
      </c>
      <c r="I12" s="114"/>
      <c r="J12" s="114"/>
      <c r="K12" s="114"/>
      <c r="L12" s="114"/>
      <c r="M12" s="114"/>
      <c r="N12" s="114"/>
      <c r="O12" s="112"/>
      <c r="P12" s="127">
        <f t="shared" si="4"/>
        <v>166.6666667</v>
      </c>
      <c r="Q12" s="126">
        <v>2000.0</v>
      </c>
    </row>
    <row r="13">
      <c r="A13" s="106" t="s">
        <v>120</v>
      </c>
      <c r="B13" s="107"/>
      <c r="C13" s="108"/>
      <c r="D13" s="114"/>
      <c r="E13" s="114"/>
      <c r="F13" s="114"/>
      <c r="G13" s="114"/>
      <c r="H13" s="112">
        <v>0.0</v>
      </c>
      <c r="I13" s="114"/>
      <c r="J13" s="114"/>
      <c r="K13" s="114"/>
      <c r="L13" s="114"/>
      <c r="M13" s="114"/>
      <c r="N13" s="114"/>
      <c r="O13" s="112"/>
      <c r="P13" s="127">
        <f t="shared" si="4"/>
        <v>41.66666667</v>
      </c>
      <c r="Q13" s="126">
        <v>500.0</v>
      </c>
    </row>
    <row r="14">
      <c r="A14" s="106" t="s">
        <v>121</v>
      </c>
      <c r="B14" s="107"/>
      <c r="C14" s="108"/>
      <c r="D14" s="112"/>
      <c r="E14" s="112"/>
      <c r="F14" s="112"/>
      <c r="G14" s="112"/>
      <c r="H14" s="112">
        <v>125.0</v>
      </c>
      <c r="I14" s="114"/>
      <c r="J14" s="114"/>
      <c r="K14" s="114"/>
      <c r="L14" s="114"/>
      <c r="M14" s="114"/>
      <c r="N14" s="114"/>
      <c r="O14" s="112"/>
      <c r="P14" s="127">
        <f t="shared" si="4"/>
        <v>166.6666667</v>
      </c>
      <c r="Q14" s="126">
        <v>2000.0</v>
      </c>
    </row>
    <row r="15">
      <c r="A15" s="106" t="s">
        <v>122</v>
      </c>
      <c r="B15" s="107"/>
      <c r="C15" s="108"/>
      <c r="D15" s="112"/>
      <c r="E15" s="112"/>
      <c r="F15" s="112"/>
      <c r="G15" s="112"/>
      <c r="H15" s="112">
        <v>50.0</v>
      </c>
      <c r="I15" s="114"/>
      <c r="J15" s="114"/>
      <c r="K15" s="114"/>
      <c r="L15" s="114"/>
      <c r="M15" s="114"/>
      <c r="N15" s="114"/>
      <c r="O15" s="112"/>
      <c r="P15" s="127">
        <f t="shared" si="4"/>
        <v>416.6666667</v>
      </c>
      <c r="Q15" s="126">
        <v>5000.0</v>
      </c>
    </row>
    <row r="16">
      <c r="A16" s="106" t="s">
        <v>123</v>
      </c>
      <c r="B16" s="107"/>
      <c r="C16" s="108"/>
      <c r="D16" s="112"/>
      <c r="E16" s="112"/>
      <c r="F16" s="112"/>
      <c r="G16" s="112"/>
      <c r="H16" s="112">
        <v>25.0</v>
      </c>
      <c r="I16" s="114"/>
      <c r="J16" s="114"/>
      <c r="K16" s="114"/>
      <c r="L16" s="114"/>
      <c r="M16" s="114"/>
      <c r="N16" s="114"/>
      <c r="O16" s="112"/>
      <c r="P16" s="127">
        <f t="shared" si="4"/>
        <v>416.6666667</v>
      </c>
      <c r="Q16" s="126">
        <v>5000.0</v>
      </c>
    </row>
    <row r="17">
      <c r="A17" s="106" t="s">
        <v>124</v>
      </c>
      <c r="B17" s="107"/>
      <c r="C17" s="108"/>
      <c r="D17" s="112"/>
      <c r="E17" s="112"/>
      <c r="F17" s="112"/>
      <c r="G17" s="112"/>
      <c r="H17" s="112">
        <v>250.0</v>
      </c>
      <c r="I17" s="114"/>
      <c r="J17" s="114"/>
      <c r="K17" s="114"/>
      <c r="L17" s="114"/>
      <c r="M17" s="114"/>
      <c r="N17" s="114"/>
      <c r="O17" s="112"/>
      <c r="P17" s="127">
        <f t="shared" si="4"/>
        <v>19.16666667</v>
      </c>
      <c r="Q17" s="126">
        <v>230.0</v>
      </c>
    </row>
    <row r="18">
      <c r="A18" s="106" t="s">
        <v>125</v>
      </c>
      <c r="B18" s="107"/>
      <c r="C18" s="108"/>
      <c r="D18" s="112"/>
      <c r="E18" s="112"/>
      <c r="F18" s="112"/>
      <c r="G18" s="112"/>
      <c r="H18" s="112">
        <v>80.0</v>
      </c>
      <c r="I18" s="114"/>
      <c r="J18" s="114"/>
      <c r="K18" s="114"/>
      <c r="L18" s="114"/>
      <c r="M18" s="114"/>
      <c r="N18" s="114"/>
      <c r="O18" s="112"/>
      <c r="P18" s="127">
        <f t="shared" si="4"/>
        <v>208.3333333</v>
      </c>
      <c r="Q18" s="126">
        <v>2500.0</v>
      </c>
    </row>
    <row r="19">
      <c r="A19" s="106" t="s">
        <v>126</v>
      </c>
      <c r="B19" s="107"/>
      <c r="C19" s="108"/>
      <c r="D19" s="114"/>
      <c r="E19" s="114"/>
      <c r="F19" s="114"/>
      <c r="G19" s="114"/>
      <c r="H19" s="112">
        <v>200.0</v>
      </c>
      <c r="I19" s="114"/>
      <c r="J19" s="114"/>
      <c r="K19" s="114"/>
      <c r="L19" s="114"/>
      <c r="M19" s="114"/>
      <c r="N19" s="114"/>
      <c r="O19" s="112"/>
      <c r="P19" s="127">
        <f t="shared" si="4"/>
        <v>0</v>
      </c>
      <c r="Q19" s="126"/>
    </row>
    <row r="20">
      <c r="A20" s="106" t="s">
        <v>127</v>
      </c>
      <c r="B20" s="107"/>
      <c r="C20" s="108"/>
      <c r="D20" s="112"/>
      <c r="E20" s="112"/>
      <c r="F20" s="114"/>
      <c r="G20" s="114"/>
      <c r="H20" s="112">
        <v>0.0</v>
      </c>
      <c r="I20" s="114"/>
      <c r="J20" s="114"/>
      <c r="K20" s="114"/>
      <c r="L20" s="114"/>
      <c r="M20" s="114"/>
      <c r="N20" s="114"/>
      <c r="O20" s="112"/>
      <c r="P20" s="127">
        <f t="shared" si="4"/>
        <v>0</v>
      </c>
      <c r="Q20" s="126"/>
    </row>
    <row r="21">
      <c r="A21" s="106" t="s">
        <v>128</v>
      </c>
      <c r="B21" s="107"/>
      <c r="C21" s="108"/>
      <c r="D21" s="112"/>
      <c r="E21" s="112"/>
      <c r="F21" s="112"/>
      <c r="G21" s="112"/>
      <c r="H21" s="112">
        <v>250.0</v>
      </c>
      <c r="I21" s="114"/>
      <c r="J21" s="114"/>
      <c r="K21" s="114"/>
      <c r="L21" s="114"/>
      <c r="M21" s="114"/>
      <c r="N21" s="114"/>
      <c r="O21" s="112"/>
      <c r="P21" s="127">
        <f t="shared" si="4"/>
        <v>0</v>
      </c>
      <c r="Q21" s="126"/>
    </row>
    <row r="22">
      <c r="A22" s="106" t="s">
        <v>129</v>
      </c>
      <c r="B22" s="107"/>
      <c r="C22" s="108"/>
      <c r="D22" s="128"/>
      <c r="E22" s="128"/>
      <c r="F22" s="128"/>
      <c r="G22" s="128"/>
      <c r="H22" s="128">
        <v>0.0</v>
      </c>
      <c r="I22" s="129"/>
      <c r="J22" s="129"/>
      <c r="K22" s="129"/>
      <c r="L22" s="129"/>
      <c r="M22" s="129"/>
      <c r="N22" s="129"/>
      <c r="O22" s="128"/>
      <c r="P22" s="127">
        <f t="shared" si="4"/>
        <v>0</v>
      </c>
      <c r="Q22" s="126"/>
    </row>
    <row r="23">
      <c r="A23" s="130" t="s">
        <v>130</v>
      </c>
      <c r="B23" s="131"/>
      <c r="C23" s="132"/>
      <c r="D23" s="133"/>
      <c r="E23" s="133"/>
      <c r="F23" s="133"/>
      <c r="G23" s="133"/>
      <c r="H23" s="134">
        <v>250.0</v>
      </c>
      <c r="I23" s="133"/>
      <c r="J23" s="133"/>
      <c r="K23" s="133"/>
      <c r="L23" s="133"/>
      <c r="M23" s="133"/>
      <c r="N23" s="133"/>
      <c r="O23" s="134"/>
      <c r="P23" s="127">
        <f t="shared" si="4"/>
        <v>0</v>
      </c>
      <c r="Q23" s="126"/>
    </row>
    <row r="24">
      <c r="A24" s="106" t="s">
        <v>131</v>
      </c>
      <c r="B24" s="107"/>
      <c r="C24" s="132"/>
      <c r="D24" s="135"/>
      <c r="E24" s="135"/>
      <c r="F24" s="135"/>
      <c r="G24" s="136"/>
      <c r="H24" s="135"/>
      <c r="I24" s="135"/>
      <c r="J24" s="135"/>
      <c r="K24" s="135"/>
      <c r="L24" s="135"/>
      <c r="M24" s="135"/>
      <c r="N24" s="135"/>
      <c r="O24" s="136"/>
      <c r="P24" s="127">
        <f t="shared" si="4"/>
        <v>0</v>
      </c>
      <c r="Q24" s="137"/>
    </row>
    <row r="25">
      <c r="A25" s="106" t="s">
        <v>132</v>
      </c>
      <c r="B25" s="107"/>
      <c r="C25" s="108"/>
      <c r="D25" s="138"/>
      <c r="E25" s="138"/>
      <c r="F25" s="138"/>
      <c r="G25" s="139"/>
      <c r="H25" s="138">
        <v>25.0</v>
      </c>
      <c r="I25" s="139"/>
      <c r="J25" s="139"/>
      <c r="K25" s="139"/>
      <c r="L25" s="139"/>
      <c r="M25" s="139"/>
      <c r="N25" s="139"/>
      <c r="O25" s="138"/>
      <c r="P25" s="127">
        <f t="shared" si="4"/>
        <v>0</v>
      </c>
      <c r="Q25" s="137"/>
    </row>
    <row r="26">
      <c r="A26" s="140" t="s">
        <v>133</v>
      </c>
      <c r="B26" s="107"/>
      <c r="C26" s="141">
        <f t="shared" ref="C26:Q26" si="5">SUM(C11:C25)</f>
        <v>0</v>
      </c>
      <c r="D26" s="141">
        <f t="shared" si="5"/>
        <v>0</v>
      </c>
      <c r="E26" s="141">
        <f t="shared" si="5"/>
        <v>0</v>
      </c>
      <c r="F26" s="141">
        <f t="shared" si="5"/>
        <v>0</v>
      </c>
      <c r="G26" s="141">
        <f t="shared" si="5"/>
        <v>0</v>
      </c>
      <c r="H26" s="141">
        <f t="shared" si="5"/>
        <v>1805</v>
      </c>
      <c r="I26" s="141">
        <f t="shared" si="5"/>
        <v>0</v>
      </c>
      <c r="J26" s="141">
        <f t="shared" si="5"/>
        <v>0</v>
      </c>
      <c r="K26" s="141">
        <f t="shared" si="5"/>
        <v>0</v>
      </c>
      <c r="L26" s="141">
        <f t="shared" si="5"/>
        <v>0</v>
      </c>
      <c r="M26" s="141">
        <f t="shared" si="5"/>
        <v>0</v>
      </c>
      <c r="N26" s="141">
        <f t="shared" si="5"/>
        <v>0</v>
      </c>
      <c r="O26" s="141">
        <f t="shared" si="5"/>
        <v>0</v>
      </c>
      <c r="P26" s="141">
        <f t="shared" si="5"/>
        <v>1935.833333</v>
      </c>
      <c r="Q26" s="142">
        <f t="shared" si="5"/>
        <v>23230</v>
      </c>
    </row>
    <row r="27">
      <c r="A27" s="118"/>
      <c r="B27" s="118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19"/>
    </row>
    <row r="28">
      <c r="A28" s="144"/>
      <c r="B28" s="119"/>
      <c r="C28" s="145" t="s">
        <v>95</v>
      </c>
      <c r="D28" s="145" t="s">
        <v>96</v>
      </c>
      <c r="E28" s="145" t="s">
        <v>97</v>
      </c>
      <c r="F28" s="145" t="s">
        <v>98</v>
      </c>
      <c r="G28" s="145" t="s">
        <v>99</v>
      </c>
      <c r="H28" s="145" t="s">
        <v>100</v>
      </c>
      <c r="I28" s="145" t="s">
        <v>101</v>
      </c>
      <c r="J28" s="145" t="s">
        <v>102</v>
      </c>
      <c r="K28" s="145" t="s">
        <v>103</v>
      </c>
      <c r="L28" s="145" t="s">
        <v>104</v>
      </c>
      <c r="M28" s="145" t="s">
        <v>105</v>
      </c>
      <c r="N28" s="145" t="s">
        <v>106</v>
      </c>
      <c r="O28" s="146" t="s">
        <v>107</v>
      </c>
      <c r="P28" s="145" t="s">
        <v>108</v>
      </c>
      <c r="Q28" s="145" t="s">
        <v>109</v>
      </c>
    </row>
    <row r="29">
      <c r="A29" s="147" t="s">
        <v>134</v>
      </c>
      <c r="B29" s="107"/>
      <c r="C29" s="148">
        <f t="shared" ref="C29:N29" si="6">C8-C26</f>
        <v>0</v>
      </c>
      <c r="D29" s="148">
        <f t="shared" si="6"/>
        <v>0</v>
      </c>
      <c r="E29" s="148">
        <f t="shared" si="6"/>
        <v>0</v>
      </c>
      <c r="F29" s="148">
        <f t="shared" si="6"/>
        <v>0</v>
      </c>
      <c r="G29" s="148">
        <f t="shared" si="6"/>
        <v>0</v>
      </c>
      <c r="H29" s="148">
        <f t="shared" si="6"/>
        <v>5195</v>
      </c>
      <c r="I29" s="148">
        <f t="shared" si="6"/>
        <v>0</v>
      </c>
      <c r="J29" s="148">
        <f t="shared" si="6"/>
        <v>0</v>
      </c>
      <c r="K29" s="148">
        <f t="shared" si="6"/>
        <v>0</v>
      </c>
      <c r="L29" s="148">
        <f t="shared" si="6"/>
        <v>0</v>
      </c>
      <c r="M29" s="148">
        <f t="shared" si="6"/>
        <v>0</v>
      </c>
      <c r="N29" s="148">
        <f t="shared" si="6"/>
        <v>0</v>
      </c>
      <c r="O29" s="149">
        <f>SUM(C29:N29)</f>
        <v>5195</v>
      </c>
      <c r="P29" s="148">
        <f>Q29/12</f>
        <v>3397.5</v>
      </c>
      <c r="Q29" s="148">
        <f>Q8-Q26</f>
        <v>40770</v>
      </c>
    </row>
    <row r="30">
      <c r="A30" s="147" t="s">
        <v>135</v>
      </c>
      <c r="B30" s="107"/>
      <c r="C30" s="150" t="str">
        <f t="shared" ref="C30:N30" si="7">C29/C8</f>
        <v>#DIV/0!</v>
      </c>
      <c r="D30" s="150" t="str">
        <f t="shared" si="7"/>
        <v>#DIV/0!</v>
      </c>
      <c r="E30" s="150" t="str">
        <f t="shared" si="7"/>
        <v>#DIV/0!</v>
      </c>
      <c r="F30" s="150" t="str">
        <f t="shared" si="7"/>
        <v>#DIV/0!</v>
      </c>
      <c r="G30" s="150" t="str">
        <f t="shared" si="7"/>
        <v>#DIV/0!</v>
      </c>
      <c r="H30" s="150">
        <f t="shared" si="7"/>
        <v>0.7421428571</v>
      </c>
      <c r="I30" s="150" t="str">
        <f t="shared" si="7"/>
        <v>#DIV/0!</v>
      </c>
      <c r="J30" s="150" t="str">
        <f t="shared" si="7"/>
        <v>#DIV/0!</v>
      </c>
      <c r="K30" s="150" t="str">
        <f t="shared" si="7"/>
        <v>#DIV/0!</v>
      </c>
      <c r="L30" s="150" t="str">
        <f t="shared" si="7"/>
        <v>#DIV/0!</v>
      </c>
      <c r="M30" s="150" t="str">
        <f t="shared" si="7"/>
        <v>#DIV/0!</v>
      </c>
      <c r="N30" s="150" t="str">
        <f t="shared" si="7"/>
        <v>#DIV/0!</v>
      </c>
      <c r="O30" s="151">
        <v>0.67</v>
      </c>
      <c r="P30" s="150">
        <f t="shared" ref="P30:Q30" si="8">P29/P8</f>
        <v>0.63703125</v>
      </c>
      <c r="Q30" s="150">
        <f t="shared" si="8"/>
        <v>0.63703125</v>
      </c>
    </row>
    <row r="31">
      <c r="A31" s="119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</row>
  </sheetData>
  <mergeCells count="23">
    <mergeCell ref="A4:B4"/>
    <mergeCell ref="A5:B5"/>
    <mergeCell ref="A6:B6"/>
    <mergeCell ref="A7:B7"/>
    <mergeCell ref="A8:B8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9:B29"/>
    <mergeCell ref="A30:B30"/>
    <mergeCell ref="A20:B20"/>
    <mergeCell ref="A21:B21"/>
    <mergeCell ref="A22:B22"/>
    <mergeCell ref="A23:B23"/>
    <mergeCell ref="A24:B24"/>
    <mergeCell ref="A25:B25"/>
    <mergeCell ref="A26:B26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9.75"/>
    <col customWidth="1" min="2" max="2" width="78.25"/>
    <col customWidth="1" min="3" max="3" width="43.75"/>
    <col customWidth="1" min="4" max="4" width="21.88"/>
    <col customWidth="1" min="5" max="5" width="56.75"/>
  </cols>
  <sheetData>
    <row r="1">
      <c r="A1" s="4" t="s">
        <v>136</v>
      </c>
      <c r="B1" s="5"/>
      <c r="D1" s="5"/>
      <c r="E1" s="5"/>
    </row>
    <row r="2">
      <c r="A2" s="5"/>
      <c r="B2" s="5"/>
      <c r="C2" s="5"/>
      <c r="D2" s="5"/>
      <c r="E2" s="5"/>
    </row>
    <row r="3">
      <c r="A3" s="152" t="s">
        <v>3</v>
      </c>
      <c r="B3" s="153" t="s">
        <v>137</v>
      </c>
      <c r="C3" s="154" t="s">
        <v>138</v>
      </c>
      <c r="D3" s="153" t="s">
        <v>139</v>
      </c>
      <c r="E3" s="155" t="s">
        <v>14</v>
      </c>
    </row>
    <row r="4">
      <c r="A4" s="156">
        <v>45076.0</v>
      </c>
      <c r="B4" s="30" t="s">
        <v>140</v>
      </c>
      <c r="C4" s="29" t="s">
        <v>141</v>
      </c>
      <c r="D4" s="30" t="s">
        <v>142</v>
      </c>
      <c r="E4" s="157" t="s">
        <v>143</v>
      </c>
    </row>
    <row r="5">
      <c r="A5" s="158">
        <v>45086.0</v>
      </c>
      <c r="B5" s="11" t="s">
        <v>144</v>
      </c>
      <c r="C5" s="66" t="s">
        <v>145</v>
      </c>
      <c r="D5" s="58"/>
      <c r="E5" s="159" t="s">
        <v>146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>
      <c r="A6" s="158">
        <v>45093.0</v>
      </c>
      <c r="B6" s="58" t="s">
        <v>147</v>
      </c>
      <c r="C6" s="73" t="s">
        <v>148</v>
      </c>
      <c r="D6" s="58"/>
      <c r="E6" s="160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>
      <c r="A7" s="158">
        <v>45100.0</v>
      </c>
      <c r="B7" s="67" t="s">
        <v>149</v>
      </c>
      <c r="C7" s="66" t="s">
        <v>150</v>
      </c>
      <c r="D7" s="58"/>
      <c r="E7" s="161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>
      <c r="A8" s="158">
        <v>45107.0</v>
      </c>
      <c r="B8" s="58" t="s">
        <v>151</v>
      </c>
      <c r="C8" s="66" t="s">
        <v>152</v>
      </c>
      <c r="D8" s="58"/>
      <c r="E8" s="162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>
      <c r="A9" s="158">
        <v>45114.0</v>
      </c>
      <c r="B9" s="67" t="s">
        <v>153</v>
      </c>
      <c r="C9" s="73" t="s">
        <v>154</v>
      </c>
      <c r="D9" s="163"/>
      <c r="E9" s="161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  <row r="10">
      <c r="A10" s="158">
        <v>45121.0</v>
      </c>
      <c r="B10" s="58" t="s">
        <v>155</v>
      </c>
      <c r="C10" s="66" t="s">
        <v>156</v>
      </c>
      <c r="D10" s="58"/>
      <c r="E10" s="162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  <row r="11">
      <c r="A11" s="158">
        <v>45128.0</v>
      </c>
      <c r="B11" s="67" t="s">
        <v>157</v>
      </c>
      <c r="C11" s="73" t="s">
        <v>158</v>
      </c>
      <c r="D11" s="163"/>
      <c r="E11" s="161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</row>
    <row r="12">
      <c r="A12" s="158">
        <v>45135.0</v>
      </c>
      <c r="B12" s="67" t="s">
        <v>159</v>
      </c>
      <c r="C12" s="66" t="s">
        <v>160</v>
      </c>
      <c r="D12" s="58"/>
      <c r="E12" s="162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>
      <c r="A13" s="158">
        <v>45142.0</v>
      </c>
      <c r="B13" s="67" t="s">
        <v>161</v>
      </c>
      <c r="C13" s="73" t="s">
        <v>162</v>
      </c>
      <c r="D13" s="163"/>
      <c r="E13" s="161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>
      <c r="A14" s="164"/>
      <c r="B14" s="58"/>
      <c r="C14" s="73"/>
      <c r="D14" s="58"/>
      <c r="E14" s="162"/>
    </row>
    <row r="15">
      <c r="A15" s="158"/>
      <c r="B15" s="67"/>
      <c r="C15" s="66"/>
      <c r="D15" s="163"/>
      <c r="E15" s="161"/>
    </row>
    <row r="16">
      <c r="A16" s="165"/>
      <c r="B16" s="84"/>
      <c r="C16" s="83"/>
      <c r="D16" s="84"/>
      <c r="E16" s="166"/>
    </row>
    <row r="17">
      <c r="A17" s="167"/>
      <c r="B17" s="93"/>
      <c r="C17" s="92"/>
      <c r="D17" s="168"/>
      <c r="E17" s="169"/>
    </row>
    <row r="18">
      <c r="A18" s="165"/>
      <c r="B18" s="84"/>
      <c r="C18" s="83"/>
      <c r="D18" s="84"/>
      <c r="E18" s="166"/>
    </row>
    <row r="19">
      <c r="A19" s="167"/>
      <c r="B19" s="93"/>
      <c r="C19" s="92"/>
      <c r="D19" s="168"/>
      <c r="E19" s="169"/>
    </row>
    <row r="20">
      <c r="A20" s="165"/>
      <c r="B20" s="84"/>
      <c r="C20" s="83"/>
      <c r="D20" s="84"/>
      <c r="E20" s="166"/>
    </row>
    <row r="21">
      <c r="A21" s="167"/>
      <c r="B21" s="93"/>
      <c r="C21" s="92"/>
      <c r="D21" s="168"/>
      <c r="E21" s="169"/>
    </row>
    <row r="22">
      <c r="A22" s="165"/>
      <c r="B22" s="84"/>
      <c r="C22" s="83"/>
      <c r="D22" s="84"/>
      <c r="E22" s="166"/>
    </row>
    <row r="23">
      <c r="A23" s="170"/>
      <c r="B23" s="171"/>
      <c r="C23" s="172"/>
      <c r="D23" s="173"/>
      <c r="E23" s="174"/>
    </row>
  </sheetData>
  <drawing r:id="rId1"/>
</worksheet>
</file>